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segelverband.sharepoint.com/sites/OeSV_Fachausschsse-Vermessung/Freigegebene Dokumente/Vermessung/"/>
    </mc:Choice>
  </mc:AlternateContent>
  <xr:revisionPtr revIDLastSave="1133" documentId="8_{0D43AF0B-06E5-453C-B143-577B1E1F84DE}" xr6:coauthVersionLast="47" xr6:coauthVersionMax="47" xr10:uidLastSave="{8BC681B1-6EF6-4704-B99C-6828A61F7A8E}"/>
  <bookViews>
    <workbookView xWindow="-120" yWindow="-120" windowWidth="29040" windowHeight="15720" tabRatio="603" xr2:uid="{00000000-000D-0000-FFFF-FFFF00000000}"/>
  </bookViews>
  <sheets>
    <sheet name="Abrechnungsformular" sheetId="1" r:id="rId1"/>
    <sheet name="Tatsächliche Reisekosten" sheetId="3" r:id="rId2"/>
    <sheet name="Teilnehmerliste" sheetId="4" r:id="rId3"/>
    <sheet name="Hilfe und Infos" sheetId="5" r:id="rId4"/>
    <sheet name="Auswahlen" sheetId="2" state="hidden" r:id="rId5"/>
  </sheets>
  <definedNames>
    <definedName name="_xlnm.Print_Area" localSheetId="0">Abrechnungsformular!$A$1:$D$45</definedName>
    <definedName name="_xlnm.Print_Area" localSheetId="1">'Tatsächliche Reisekosten'!$A$1:$AZ$73</definedName>
    <definedName name="_xlnm.Print_Area" localSheetId="2">Teilnehmerliste!$A$1:$H$50</definedName>
    <definedName name="Monat">#REF!</definedName>
    <definedName name="Monate">'Tatsächliche Reisekosten'!#REF!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 i="3" l="1"/>
  <c r="AX9" i="3" s="1"/>
  <c r="F29" i="1"/>
  <c r="F16" i="1"/>
  <c r="A23" i="3"/>
  <c r="F22" i="1"/>
  <c r="F23" i="1"/>
  <c r="F24" i="1"/>
  <c r="F21" i="1"/>
  <c r="F30" i="1"/>
  <c r="F31" i="1"/>
  <c r="F32" i="1"/>
  <c r="F33" i="1"/>
  <c r="F34" i="1"/>
  <c r="F35" i="1"/>
  <c r="F10" i="1"/>
  <c r="F9" i="1"/>
  <c r="F3" i="1"/>
  <c r="F5" i="1"/>
  <c r="F6" i="1"/>
  <c r="B14" i="1"/>
  <c r="F15" i="1" s="1"/>
  <c r="AF10" i="3"/>
  <c r="AX10" i="3" s="1"/>
  <c r="AF11" i="3"/>
  <c r="AX11" i="3" s="1"/>
  <c r="AF12" i="3"/>
  <c r="AX12" i="3" s="1"/>
  <c r="AF13" i="3"/>
  <c r="AX13" i="3" s="1"/>
  <c r="AF14" i="3"/>
  <c r="AX14" i="3" s="1"/>
  <c r="AF15" i="3"/>
  <c r="AX15" i="3" s="1"/>
  <c r="AF16" i="3"/>
  <c r="AX16" i="3" s="1"/>
  <c r="H11" i="1"/>
  <c r="G11" i="1"/>
  <c r="F11" i="1" s="1"/>
  <c r="D7" i="4"/>
  <c r="H5" i="4"/>
  <c r="H3" i="4"/>
  <c r="C3" i="4"/>
  <c r="A11" i="4"/>
  <c r="A12" i="4"/>
  <c r="A13" i="4"/>
  <c r="A14" i="4"/>
  <c r="A15" i="4"/>
  <c r="A16" i="4" s="1"/>
  <c r="A17" i="4" s="1"/>
  <c r="A18" i="4" s="1"/>
  <c r="A19" i="4" s="1"/>
  <c r="A20" i="4" s="1"/>
  <c r="A21" i="4" s="1"/>
  <c r="A22" i="4" s="1"/>
  <c r="A23" i="4" s="1"/>
  <c r="A24" i="4" s="1"/>
  <c r="A25" i="4" s="1"/>
  <c r="A26" i="4" s="1"/>
  <c r="A27" i="4" s="1"/>
  <c r="A28" i="4" s="1"/>
  <c r="A29" i="4" s="1"/>
  <c r="A30" i="4" s="1"/>
  <c r="A31" i="4" s="1"/>
  <c r="A32" i="4" s="1"/>
  <c r="A33" i="4" s="1"/>
  <c r="A34" i="4" s="1"/>
  <c r="D33" i="1"/>
  <c r="D34" i="1"/>
  <c r="J21" i="3" l="1"/>
  <c r="AO3" i="3"/>
  <c r="D30" i="1"/>
  <c r="D31" i="1"/>
  <c r="D32" i="1"/>
  <c r="D35" i="1"/>
  <c r="D29" i="1"/>
  <c r="J20" i="3"/>
  <c r="I4" i="3"/>
  <c r="I3" i="3"/>
  <c r="F5" i="4"/>
  <c r="H7" i="1"/>
  <c r="G7" i="1"/>
  <c r="F7" i="1" s="1"/>
  <c r="F4" i="1"/>
  <c r="BH4" i="3" l="1"/>
  <c r="BI4" i="3" s="1"/>
  <c r="AQ4" i="3" s="1"/>
  <c r="D5" i="4"/>
  <c r="AX17" i="3"/>
  <c r="D20" i="1" s="1"/>
  <c r="D25" i="1" s="1"/>
  <c r="D36" i="1"/>
  <c r="D38" i="1" l="1"/>
  <c r="AX4" i="3"/>
</calcChain>
</file>

<file path=xl/sharedStrings.xml><?xml version="1.0" encoding="utf-8"?>
<sst xmlns="http://schemas.openxmlformats.org/spreadsheetml/2006/main" count="234" uniqueCount="196">
  <si>
    <t>Vermesser</t>
  </si>
  <si>
    <t>Reisekosten</t>
  </si>
  <si>
    <t>Meine Kontodaten:</t>
  </si>
  <si>
    <t>IBAN:</t>
  </si>
  <si>
    <t>Datum</t>
  </si>
  <si>
    <t>Abrechnungseinheit</t>
  </si>
  <si>
    <t>Bemerkung</t>
  </si>
  <si>
    <t>Ganztag KM/ÖM</t>
  </si>
  <si>
    <t>Halbtag KM/ÖM</t>
  </si>
  <si>
    <t>Veranstaltungstyp auswählen</t>
  </si>
  <si>
    <t>Summe</t>
  </si>
  <si>
    <t>Datum:</t>
  </si>
  <si>
    <t>Unterschrift:</t>
  </si>
  <si>
    <t>Tagsatz</t>
  </si>
  <si>
    <t>Halbtag EM/WM</t>
  </si>
  <si>
    <t>Ganztag EM/WM</t>
  </si>
  <si>
    <t>Halbtag ÖSTM/ÖJM</t>
  </si>
  <si>
    <t>Ganztag ÖSTM/ÖJM</t>
  </si>
  <si>
    <t>km-Geld</t>
  </si>
  <si>
    <t>lt. PS-Beschluss aus 2022</t>
  </si>
  <si>
    <t>SV-Nummer</t>
  </si>
  <si>
    <t>Straße, PLZ Ort</t>
  </si>
  <si>
    <t>Telefon</t>
  </si>
  <si>
    <t>E-Mail</t>
  </si>
  <si>
    <t>Vermesser-Aspirant</t>
  </si>
  <si>
    <t>Funktion/Tätigkeit auswählen</t>
  </si>
  <si>
    <t>Einsatztage</t>
  </si>
  <si>
    <t>Eingabenprüfung &amp; Hilfe</t>
  </si>
  <si>
    <t>.</t>
  </si>
  <si>
    <t>@</t>
  </si>
  <si>
    <t>Einsatztage wählen</t>
  </si>
  <si>
    <t>Datenschutz-Informationspflicht</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</si>
  <si>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</si>
  <si>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Bitte beachten Sie die Datenschutz-Informationspflicht auf der dritten Seite!</t>
  </si>
  <si>
    <t>Tatsächliche Reisekosten (TRK) - Stand 01/2025</t>
  </si>
  <si>
    <r>
      <rPr>
        <b/>
        <sz val="7"/>
        <color indexed="8"/>
        <rFont val="Arial"/>
        <family val="2"/>
      </rPr>
      <t>Disclaimer:</t>
    </r>
    <r>
      <rPr>
        <sz val="7"/>
        <color indexed="8"/>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t>
    </r>
  </si>
  <si>
    <t xml:space="preserve">    Nach Möglichkeit ist vom bargeldlosen Zahlungsverkehr Gebrauch zu machen.</t>
  </si>
  <si>
    <t xml:space="preserve">    des/der Empfängers/Empängerin einzutragen und bei der Kontrolle der Überweisungsbeleg beizubringen! (BIC bei Zahlungen innerhalb des Europäischen Wirtschaftsraumes nicht notwendig).</t>
  </si>
  <si>
    <t>7  Die Auszahlung kann sowohl in bar (mit Unterschrift des/der Empfängers/Empfängerin) als auch mittels Überweisung (IBAN + BIC des/der Empfängers/Empängerin) erfolgen. Bei einer Überweisung des Betrages ist der IBAN + BIC</t>
  </si>
  <si>
    <t xml:space="preserve">    Bsp: Für eine 6,5-stündige Dienstreise ohne Bezahlung einer Mahlzeit durch den Dienstgeber kann der/die SportlerIn einen Betrag von 2,50 € je angefangener Stunde, sohin 17,50 € als Tagesgeld vom Dienstgeber erhalten.</t>
  </si>
  <si>
    <t xml:space="preserve">    der Tätigkeit begründet. Ab Begründung eines neuen Mittelpunkts der Tätigkeit können Tagesgelder im Fall eines Dienstverhältnisses nicht mehr steuer- und sozialversicherungsfrei ausbezahlt werden.</t>
  </si>
  <si>
    <t xml:space="preserve">    Bei durchgängiger Tätigkeit von mehr als 5 Tagen, regelmäßigen Tätigwerden (z.B. 1x mal in der Woche) an mehr als 5 Tagen oder bei wiederkehrender Tätigkeit an mehr als 15 Tagen an einem Einsatzort wird idR ein neuer Mittelpunkt</t>
  </si>
  <si>
    <r>
      <t xml:space="preserve">      - die Tagesgelder sind pro bezahltes Mittagessen bzw Abendessen um </t>
    </r>
    <r>
      <rPr>
        <sz val="7"/>
        <rFont val="Arial"/>
        <family val="2"/>
      </rPr>
      <t xml:space="preserve">15,00 € </t>
    </r>
    <r>
      <rPr>
        <sz val="7"/>
        <color theme="1"/>
        <rFont val="Arial"/>
        <family val="2"/>
      </rPr>
      <t>zu kürzen</t>
    </r>
  </si>
  <si>
    <t xml:space="preserve">      - das volle Tagesgeld steht bereits nach mehr als elf Stunden zu, gilt aber für 24 Stunden</t>
  </si>
  <si>
    <t xml:space="preserve">      - dauert eine Dienstreise länger als drei Stunden, so kann für jede angefallene Stunde ein Zwölftel gerechnet werden</t>
  </si>
  <si>
    <t xml:space="preserve">    Das steuerfreie Tagesgeld für Inlandsdienstreisen beträgt bis zu 30 € pro Tag und wird wie folgt berechnet:</t>
  </si>
  <si>
    <t xml:space="preserve">      - so weit weg von seinem/ihrem ständigen Wohnort (Familienwohnsitz) tätig wird, dass ihm/ihr eine tägliche Rückkehr an seinen/ihren ständigen Wohnort (Familienwohnsitz) nicht zugemutet werden kann (2. Tatbestand). </t>
  </si>
  <si>
    <t xml:space="preserve">      - seine/ihre Trainingsstätte zur Durchführung von Dienstverrichtungen verlässt (1. Tatbestand) oder </t>
  </si>
  <si>
    <t xml:space="preserve">    Eine (Dienst-) Reise liegt dann vor, wenn ein/e SportlerIn, SportbetreuerIn oder SchiedsrichterIn über Auftrag des Vereins oder Verbands</t>
  </si>
  <si>
    <t xml:space="preserve">    sozialversicherungsfrei ausbezahlt werden.</t>
  </si>
  <si>
    <t>6  Verpflegungskosten (Tagesgeld) für eine (Dienst-) Reise können unter Beachtung nachfolgender Kriterien gemäß den gesetzlichen Bestimmungen (vgl § 3 Abs 1 Z 16b EStG iVm § 26 Z 4 EStG sowie § 49 Abs 3 ASVG) steuer- und</t>
  </si>
  <si>
    <t xml:space="preserve">    weiterzugeben.</t>
  </si>
  <si>
    <t>5  In dieser Spalte ist das berechnete Kilometergeld auszuweisen. Falls ein Dritter die Kosten zum Teil oder zur Gänze getragen hat (zB bei Mitfahrt), verpflichtet sich der/die ZahlungsempfängerIn das dafür erhaltene Entgelt dem Dritten</t>
  </si>
  <si>
    <t xml:space="preserve">    Dienstvertrag: Im Fall eines Dienstvertrags können km-Gelder für Fahrten zwischen Wohnort und Arbeitsstätte (Trainingsort) weder steuer- noch sozialversicherungsfrei ausbezahlt werden. Werden km-Gelder, die über dem amtlichen</t>
  </si>
  <si>
    <t xml:space="preserve">    anhand der Richtlinien des jeweiligen Vereins/Verbands zu prüfen.</t>
  </si>
  <si>
    <t>4  Das km-Geld beträgt max. 0,50 € pro km (max. 30.000 km pro Kalenderjahr). Eine Option auf erhöhtes km-Geld (&gt; 0,50 € pro km) ist neben der gesetzlich geregelten Beförderung von MitfahrerInnen (0,15 € pro km und MitfahrerIn) auch</t>
  </si>
  <si>
    <t>3  Hier sind Besonderheiten der Fahrt einzugeben (bspw Bemerkungen hinsichtlich mitbeförderter Personen, abweichender Routen bei Staus sowie sonstige zur Berechnung der Fahrtkosten notwendige Angaben).</t>
  </si>
  <si>
    <t>2  Das Formular tatsächliche Reisekosten ist nur bei Geltendmachung von Reiseaufwendungen mittels verbands- bzw. vereinsfremden Kfz auszufüllen.</t>
  </si>
  <si>
    <t>1  Im gleichen Monat dürfen nur entweder tatsächliche Reisekostenersätze oder pauschale Reiseaufwandsentschädignungen ausbezahlt werden.</t>
  </si>
  <si>
    <t>Anmerkungen:</t>
  </si>
  <si>
    <t>Verbandsstempel und Unterschrift eines / einer Vereins- / Verbandsverantwortlichen</t>
  </si>
  <si>
    <t>Unterschrift des Entschädigungsempfängers / der Entschädigungsempfängerin</t>
  </si>
  <si>
    <t>Mit meiner Unterschrift bestätige ich die Richtigkeit meiner Angaben</t>
  </si>
  <si>
    <t>(BIC - bei Zahlungen innerhalb des Europäischen Wirtschaftsraumes nicht notwendig)</t>
  </si>
  <si>
    <t>BIC:</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</si>
  <si>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</si>
  <si>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11"/>
        <color indexed="8"/>
        <rFont val="Arial"/>
        <family val="2"/>
      </rPr>
      <t xml:space="preserve"> </t>
    </r>
    <r>
      <rPr>
        <sz val="8"/>
        <color indexed="8"/>
        <rFont val="Arial"/>
        <family val="2"/>
      </rPr>
      <t>Überweisung mittels:</t>
    </r>
  </si>
  <si>
    <t>Name des Vereins / Verbands:</t>
  </si>
  <si>
    <r>
      <rPr>
        <sz val="14"/>
        <color indexed="8"/>
        <rFont val="Wingdings"/>
        <charset val="2"/>
      </rPr>
      <t>r</t>
    </r>
    <r>
      <rPr>
        <sz val="11"/>
        <color indexed="8"/>
        <rFont val="Arial"/>
        <family val="2"/>
      </rPr>
      <t xml:space="preserve"> </t>
    </r>
    <r>
      <rPr>
        <sz val="8"/>
        <color indexed="8"/>
        <rFont val="Arial"/>
        <family val="2"/>
      </rPr>
      <t>Betrag bar erhalten am:</t>
    </r>
  </si>
  <si>
    <r>
      <t xml:space="preserve">Bestätigung des </t>
    </r>
    <r>
      <rPr>
        <b/>
        <sz val="9"/>
        <color indexed="8"/>
        <rFont val="Arial"/>
        <family val="2"/>
      </rPr>
      <t>auszahlenden Vereins / Verbands</t>
    </r>
  </si>
  <si>
    <r>
      <t>3) Zahlungsmodalität</t>
    </r>
    <r>
      <rPr>
        <b/>
        <vertAlign val="superscript"/>
        <sz val="9"/>
        <color indexed="8"/>
        <rFont val="Arial"/>
        <family val="2"/>
      </rPr>
      <t>7</t>
    </r>
    <r>
      <rPr>
        <b/>
        <sz val="9"/>
        <color indexed="8"/>
        <rFont val="Arial"/>
        <family val="2"/>
      </rPr>
      <t xml:space="preserve">  (Zutreffendes ankreuzen) </t>
    </r>
  </si>
  <si>
    <t>S U M M E:</t>
  </si>
  <si>
    <t>Ankunft</t>
  </si>
  <si>
    <t>Abfahrt</t>
  </si>
  <si>
    <r>
      <t>sonstige Vermerke</t>
    </r>
    <r>
      <rPr>
        <vertAlign val="superscript"/>
        <sz val="8"/>
        <color indexed="8"/>
        <rFont val="Arial"/>
        <family val="2"/>
      </rPr>
      <t>3</t>
    </r>
  </si>
  <si>
    <t>gefahrene km</t>
  </si>
  <si>
    <t>km-Stand</t>
  </si>
  <si>
    <t>Fahrtstrecke</t>
  </si>
  <si>
    <t xml:space="preserve">Begründung für den Kfz-Einsatz </t>
  </si>
  <si>
    <t>Zweck der Reise</t>
  </si>
  <si>
    <r>
      <t>Kfz-Kenn-zeichen</t>
    </r>
    <r>
      <rPr>
        <vertAlign val="superscript"/>
        <sz val="8"/>
        <color indexed="8"/>
        <rFont val="Arial"/>
        <family val="2"/>
      </rPr>
      <t>2</t>
    </r>
  </si>
  <si>
    <r>
      <rPr>
        <sz val="14"/>
        <color indexed="8"/>
        <rFont val="Wingdings"/>
        <charset val="2"/>
      </rPr>
      <t>r</t>
    </r>
    <r>
      <rPr>
        <sz val="11"/>
        <color indexed="8"/>
        <rFont val="Arial"/>
        <family val="2"/>
      </rPr>
      <t xml:space="preserve"> </t>
    </r>
    <r>
      <rPr>
        <sz val="8"/>
        <color indexed="8"/>
        <rFont val="Arial"/>
        <family val="2"/>
      </rPr>
      <t>Renn- / Wettkampfleitung</t>
    </r>
  </si>
  <si>
    <r>
      <rPr>
        <sz val="14"/>
        <color indexed="8"/>
        <rFont val="Wingdings"/>
        <charset val="2"/>
      </rPr>
      <t>r</t>
    </r>
    <r>
      <rPr>
        <sz val="9"/>
        <color indexed="8"/>
        <rFont val="Arial"/>
        <family val="2"/>
      </rPr>
      <t xml:space="preserve"> </t>
    </r>
    <r>
      <rPr>
        <sz val="8"/>
        <color indexed="8"/>
        <rFont val="Arial"/>
        <family val="2"/>
      </rPr>
      <t>Schieds- / KampfrichterIn</t>
    </r>
  </si>
  <si>
    <r>
      <rPr>
        <sz val="14"/>
        <color indexed="8"/>
        <rFont val="Wingdings"/>
        <charset val="2"/>
      </rPr>
      <t>r</t>
    </r>
    <r>
      <rPr>
        <sz val="11"/>
        <color indexed="8"/>
        <rFont val="Arial"/>
        <family val="2"/>
      </rPr>
      <t xml:space="preserve"> </t>
    </r>
    <r>
      <rPr>
        <sz val="8"/>
        <color indexed="8"/>
        <rFont val="Arial"/>
        <family val="2"/>
      </rPr>
      <t>ZeugwartIn</t>
    </r>
  </si>
  <si>
    <r>
      <rPr>
        <sz val="14"/>
        <color indexed="8"/>
        <rFont val="Wingdings"/>
        <charset val="2"/>
      </rPr>
      <t>r</t>
    </r>
    <r>
      <rPr>
        <sz val="11"/>
        <color indexed="8"/>
        <rFont val="Arial"/>
        <family val="2"/>
      </rPr>
      <t xml:space="preserve"> </t>
    </r>
    <r>
      <rPr>
        <sz val="8"/>
        <color indexed="8"/>
        <rFont val="Arial"/>
        <family val="2"/>
      </rPr>
      <t>Sportarzt / Sportärztin</t>
    </r>
  </si>
  <si>
    <r>
      <rPr>
        <sz val="14"/>
        <color indexed="8"/>
        <rFont val="Wingdings"/>
        <charset val="2"/>
      </rPr>
      <t>r</t>
    </r>
    <r>
      <rPr>
        <sz val="9"/>
        <color indexed="8"/>
        <rFont val="Arial"/>
        <family val="2"/>
      </rPr>
      <t xml:space="preserve"> </t>
    </r>
    <r>
      <rPr>
        <sz val="8"/>
        <color indexed="8"/>
        <rFont val="Arial"/>
        <family val="2"/>
      </rPr>
      <t>MasseurIn</t>
    </r>
  </si>
  <si>
    <r>
      <rPr>
        <sz val="14"/>
        <color indexed="8"/>
        <rFont val="Wingdings"/>
        <charset val="2"/>
      </rPr>
      <t>r</t>
    </r>
    <r>
      <rPr>
        <sz val="11"/>
        <color indexed="8"/>
        <rFont val="Arial"/>
        <family val="2"/>
      </rPr>
      <t xml:space="preserve"> </t>
    </r>
    <r>
      <rPr>
        <sz val="8"/>
        <color indexed="8"/>
        <rFont val="Arial"/>
        <family val="2"/>
      </rPr>
      <t>ÜbungsleiterIn</t>
    </r>
  </si>
  <si>
    <r>
      <rPr>
        <sz val="14"/>
        <color indexed="8"/>
        <rFont val="Wingdings"/>
        <charset val="2"/>
      </rPr>
      <t>r</t>
    </r>
    <r>
      <rPr>
        <sz val="9"/>
        <color indexed="8"/>
        <rFont val="Arial"/>
        <family val="2"/>
      </rPr>
      <t xml:space="preserve"> </t>
    </r>
    <r>
      <rPr>
        <sz val="8"/>
        <color indexed="8"/>
        <rFont val="Arial"/>
        <family val="2"/>
      </rPr>
      <t>LehrwartIn / InstruktorIn</t>
    </r>
  </si>
  <si>
    <r>
      <rPr>
        <sz val="14"/>
        <color indexed="8"/>
        <rFont val="Wingdings"/>
        <charset val="2"/>
      </rPr>
      <t>r</t>
    </r>
    <r>
      <rPr>
        <sz val="11"/>
        <color indexed="8"/>
        <rFont val="Arial"/>
        <family val="2"/>
      </rPr>
      <t xml:space="preserve"> </t>
    </r>
    <r>
      <rPr>
        <sz val="8"/>
        <color indexed="8"/>
        <rFont val="Arial"/>
        <family val="2"/>
      </rPr>
      <t>TrainerIn</t>
    </r>
  </si>
  <si>
    <r>
      <rPr>
        <sz val="14"/>
        <color indexed="8"/>
        <rFont val="Wingdings"/>
        <charset val="2"/>
      </rPr>
      <t>r</t>
    </r>
    <r>
      <rPr>
        <sz val="11"/>
        <color indexed="8"/>
        <rFont val="Arial"/>
        <family val="2"/>
      </rPr>
      <t xml:space="preserve"> </t>
    </r>
    <r>
      <rPr>
        <sz val="8"/>
        <color indexed="8"/>
        <rFont val="Arial"/>
        <family val="2"/>
      </rPr>
      <t>SportlerIn</t>
    </r>
  </si>
  <si>
    <r>
      <rPr>
        <b/>
        <sz val="9"/>
        <color indexed="8"/>
        <rFont val="Arial"/>
        <family val="2"/>
      </rPr>
      <t>Der/Die EntschädigungsempfängerIn war tätig und erhält für folgende Tätigkeit(en</t>
    </r>
    <r>
      <rPr>
        <b/>
        <sz val="8"/>
        <color indexed="8"/>
        <rFont val="Arial"/>
        <family val="2"/>
      </rPr>
      <t xml:space="preserve">) </t>
    </r>
    <r>
      <rPr>
        <b/>
        <sz val="7"/>
        <color indexed="8"/>
        <rFont val="Arial"/>
        <family val="2"/>
      </rPr>
      <t>(Zutreffendes ankreuzen; Mehrfachnennungen möglich)</t>
    </r>
    <r>
      <rPr>
        <b/>
        <sz val="8"/>
        <color indexed="8"/>
        <rFont val="Arial"/>
        <family val="2"/>
      </rPr>
      <t>:</t>
    </r>
  </si>
  <si>
    <t>Jahr:</t>
  </si>
  <si>
    <t>Monat:</t>
  </si>
  <si>
    <t>Wohnanschrift:</t>
  </si>
  <si>
    <t>Sozialversicherungsnummer:</t>
  </si>
  <si>
    <r>
      <t>Familien-</t>
    </r>
    <r>
      <rPr>
        <b/>
        <sz val="6"/>
        <color indexed="8"/>
        <rFont val="Arial"/>
        <family val="2"/>
      </rPr>
      <t xml:space="preserve"> </t>
    </r>
    <r>
      <rPr>
        <b/>
        <sz val="8"/>
        <color indexed="8"/>
        <rFont val="Arial"/>
        <family val="2"/>
      </rPr>
      <t>und Vorname:</t>
    </r>
  </si>
  <si>
    <r>
      <t>nur für SportlerInnen, Schieds- / KampfrichterInnen und SportbetreuerInnen</t>
    </r>
    <r>
      <rPr>
        <b/>
        <vertAlign val="superscript"/>
        <sz val="12"/>
        <color indexed="8"/>
        <rFont val="Arial"/>
        <family val="2"/>
      </rPr>
      <t>1</t>
    </r>
  </si>
  <si>
    <r>
      <rPr>
        <b/>
        <i/>
        <sz val="13"/>
        <color indexed="8"/>
        <rFont val="Arial"/>
        <family val="2"/>
      </rPr>
      <t>Aufzeichnung über Einsätze und Bestätigungen über den Ersatz von</t>
    </r>
    <r>
      <rPr>
        <b/>
        <i/>
        <u/>
        <sz val="13"/>
        <color indexed="8"/>
        <rFont val="Arial"/>
        <family val="2"/>
      </rPr>
      <t>tatsächlichen Reisekosten</t>
    </r>
    <r>
      <rPr>
        <b/>
        <i/>
        <sz val="13"/>
        <color indexed="8"/>
        <rFont val="Arial"/>
        <family val="2"/>
      </rPr>
      <t xml:space="preserve"> als Alternative zur pauschalen Reiseaufwandsentschädigung</t>
    </r>
    <r>
      <rPr>
        <b/>
        <sz val="13"/>
        <color indexed="8"/>
        <rFont val="Arial"/>
        <family val="2"/>
      </rPr>
      <t xml:space="preserve"> </t>
    </r>
    <r>
      <rPr>
        <b/>
        <sz val="10"/>
        <color indexed="8"/>
        <rFont val="Arial"/>
        <family val="2"/>
      </rPr>
      <t>gemäß § 3 (1) Z 16c EStG und § 49 (3) Z 28 ASVG</t>
    </r>
  </si>
  <si>
    <t>Österreichischer Segel-Verband (OeSV)</t>
  </si>
  <si>
    <r>
      <t xml:space="preserve">Die Daten von Ihnen werden vom </t>
    </r>
    <r>
      <rPr>
        <sz val="10"/>
        <color indexed="10"/>
        <rFont val="Calibri"/>
        <family val="2"/>
      </rPr>
      <t>Österreichischen Segel-Verband (OeSV)</t>
    </r>
    <r>
      <rPr>
        <sz val="10"/>
        <color indexed="8"/>
        <rFont val="Calibri"/>
        <family val="2"/>
      </rPr>
      <t xml:space="preserve"> als Verantwortlicher zum Zweck der Abrechnung von Reisekosten für SportlerInnen, Schieds- und KampfrichterInnen und SportbetreuerInnen nach Art. 4 Z 7 DSGVO aufgrund Vertragserfüllung verarbeitet. </t>
    </r>
    <r>
      <rPr>
        <sz val="10"/>
        <color indexed="10"/>
        <rFont val="Calibri"/>
        <family val="2"/>
      </rPr>
      <t>Die Kontaktdaten des Datenschutzbeauftragten sind office@segelverband.at.</t>
    </r>
    <r>
      <rPr>
        <sz val="10"/>
        <color indexed="8"/>
        <rFont val="Calibri"/>
        <family val="2"/>
      </rPr>
      <t xml:space="preserve">
Es handelt sich dabei um die Datenkategorien Vorname, Familienname, Sozialversicherungsnummer, Geburtsdatum, Wohnanschrift sowie Informationen zur ausgeübten Tätigkeit sowie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</si>
  <si>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Vermessertätigkeit</t>
  </si>
  <si>
    <t>BIC (nur bei nicht AT)</t>
  </si>
  <si>
    <t>IBAN</t>
  </si>
  <si>
    <t>Freiwilligenpauschale</t>
  </si>
  <si>
    <t>Option erhöhtes km-Geld</t>
  </si>
  <si>
    <t>Kein Mitfahrer/in</t>
  </si>
  <si>
    <t>1 Mitfahrer/in</t>
  </si>
  <si>
    <t>2 Mitfahrer/innen</t>
  </si>
  <si>
    <t>3 Mitfahrer/innen</t>
  </si>
  <si>
    <t>4 Mitfahrer/innen</t>
  </si>
  <si>
    <t>5 Mitfahrer/innen</t>
  </si>
  <si>
    <t>Zielpunkt
(Adresse)</t>
  </si>
  <si>
    <t>Ausgangspunkt
(Adresse)</t>
  </si>
  <si>
    <t>Keine adäquate öffentliche Anreise möglich</t>
  </si>
  <si>
    <t>Vermessungsequipment zu transportieren</t>
  </si>
  <si>
    <t>mehrere Mitfahrer*innen</t>
  </si>
  <si>
    <t>Zeitgründe</t>
  </si>
  <si>
    <t>Andere Anreise/Weiterreise</t>
  </si>
  <si>
    <t>Strecke hier angeben</t>
  </si>
  <si>
    <t>Typ</t>
  </si>
  <si>
    <t>Details</t>
  </si>
  <si>
    <t>Betrag</t>
  </si>
  <si>
    <t>* … Ticket bitte als Foto oder Original übermitteln.</t>
  </si>
  <si>
    <t xml:space="preserve"> * Bitte die blau hinterlegten Felder ausfüllen</t>
  </si>
  <si>
    <t>Ehrenamtspauschale:</t>
  </si>
  <si>
    <t>Ehrenamts- und Reisekostenabrechnungsformular 
Vermesser</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</si>
  <si>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</si>
  <si>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t>Bitte beachten Sie die Datenschutz-Informationspflicht auf der zweiten Seite!</t>
  </si>
  <si>
    <t>TeilnehmerInnenliste - Stand: 06/2018</t>
  </si>
  <si>
    <t>UNTERSCHRIFT</t>
  </si>
  <si>
    <t>TAGE</t>
  </si>
  <si>
    <t>WOHNORT</t>
  </si>
  <si>
    <t>FAMILIEN- und VORNAME</t>
  </si>
  <si>
    <t>lfd. Nr.</t>
  </si>
  <si>
    <t>ANZAHL DER PERSONEN:</t>
  </si>
  <si>
    <t xml:space="preserve"> = </t>
  </si>
  <si>
    <t>bis:</t>
  </si>
  <si>
    <t>am / vom:</t>
  </si>
  <si>
    <t>ZEITRAUM:</t>
  </si>
  <si>
    <t>(im Ausland auch Staat)</t>
  </si>
  <si>
    <t>(Wettkampf / Lehrgang / Seminar usw.)</t>
  </si>
  <si>
    <t>ORT:</t>
  </si>
  <si>
    <t>BETRIFFT:</t>
  </si>
  <si>
    <t>T E I L N E H M E R I N N E N L I S T E</t>
  </si>
  <si>
    <t>Anzahl ausgebildeter Personen</t>
  </si>
  <si>
    <t>Ort (inkl. Verein)</t>
  </si>
  <si>
    <t>Begründung nicht öffentlich erreichbar</t>
  </si>
  <si>
    <t>Gesamtbetrag Reisekosten und Ehrenamtspauschale</t>
  </si>
  <si>
    <t>Bitte in Druckschrift ausfüllen</t>
  </si>
  <si>
    <r>
      <t xml:space="preserve">Die Daten von Ihnen werden vom </t>
    </r>
    <r>
      <rPr>
        <sz val="10"/>
        <color indexed="10"/>
        <rFont val="Arial"/>
        <family val="2"/>
      </rPr>
      <t>Österreichischen Segel-Verband (OeSV)</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office@segelverband.at.</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</si>
  <si>
    <t>ausgebildete Personen</t>
  </si>
  <si>
    <t>öff. Verkehrsmittel*</t>
  </si>
  <si>
    <t>Tatsächliche Reisekosten</t>
  </si>
  <si>
    <t>(</t>
  </si>
  <si>
    <t>)</t>
  </si>
  <si>
    <t>tatsächliche RK</t>
  </si>
  <si>
    <t>Teilnehmerliste</t>
  </si>
  <si>
    <t>Das Formular für tatsächliche Reisekosten basiert auf der Vorlage von Sport Austria. Eine reine Angabe von gefahrenen km ist dafür aus gesetzlichen Gründen nicht mehr ausreichend.</t>
  </si>
  <si>
    <t>Das Formular wurde für die Abrechnung von Ehrenamtspauschale und Reisekosten erstellt, um den gesetzlichen Höchstgrenzen und Abrechnungsformalitäten Rechnung zu tragen.</t>
  </si>
  <si>
    <t>Veranstaltungstitel</t>
  </si>
  <si>
    <t>Familien- und Vorname</t>
  </si>
  <si>
    <t>Tatsächliche Reisekosten … kann per E-Mail mit einfügte Signaturscan oder ID-Austria signiert erfolgen.</t>
  </si>
  <si>
    <r>
      <rPr>
        <b/>
        <sz val="11"/>
        <color rgb="FF000000"/>
        <rFont val="Calibri"/>
        <family val="2"/>
      </rPr>
      <t xml:space="preserve">E-Mail: </t>
    </r>
    <r>
      <rPr>
        <sz val="11"/>
        <color indexed="8"/>
        <rFont val="Calibri"/>
        <family val="2"/>
      </rPr>
      <t>finanz@segelverband.at</t>
    </r>
  </si>
  <si>
    <r>
      <rPr>
        <b/>
        <sz val="11"/>
        <color rgb="FF000000"/>
        <rFont val="Calibri"/>
        <family val="2"/>
      </rPr>
      <t xml:space="preserve">Postweg: </t>
    </r>
    <r>
      <rPr>
        <sz val="11"/>
        <color rgb="FF000000"/>
        <rFont val="Calibri"/>
        <family val="2"/>
      </rPr>
      <t>Österr. Segelverband (OeSV)
c/o Buchhaltung
Seegelände 10, 7100 Neusiedl am See</t>
    </r>
  </si>
  <si>
    <t>Hilfe &amp; Infos - Abrechnung Vermesser</t>
  </si>
  <si>
    <t>Jänner</t>
  </si>
  <si>
    <t>Februar</t>
  </si>
  <si>
    <t>März</t>
  </si>
  <si>
    <t>April</t>
  </si>
  <si>
    <t>Mai</t>
  </si>
  <si>
    <t>Juni</t>
  </si>
  <si>
    <t>Juli</t>
  </si>
  <si>
    <t>August</t>
  </si>
  <si>
    <t>September</t>
  </si>
  <si>
    <t>Oktober</t>
  </si>
  <si>
    <t>November</t>
  </si>
  <si>
    <t>Dezember</t>
  </si>
  <si>
    <t>Veranstaltungstage</t>
  </si>
  <si>
    <t>Hauptfunktion</t>
  </si>
  <si>
    <t>Vermesser in Ausbildungsfunktion</t>
  </si>
  <si>
    <r>
      <t xml:space="preserve">    km-Geld (&gt; 0,50 € pro km) liegen, ausbezahlt, hat der Verein die gesetzlichen Abgaben einzubehalten.
</t>
    </r>
    <r>
      <rPr>
        <b/>
        <sz val="7"/>
        <color theme="1"/>
        <rFont val="Arial"/>
        <family val="2"/>
      </rPr>
      <t>INFO OeSV: es werden nur km-Gelder bis EUR 0,30 ausbezahlt.</t>
    </r>
  </si>
  <si>
    <r>
      <t>Option für erhöhtes        km-Geld</t>
    </r>
    <r>
      <rPr>
        <vertAlign val="superscript"/>
        <sz val="8"/>
        <color theme="0" tint="-0.499984740745262"/>
        <rFont val="Arial"/>
        <family val="2"/>
      </rPr>
      <t>4</t>
    </r>
  </si>
  <si>
    <r>
      <t>Fahrt-kosten</t>
    </r>
    <r>
      <rPr>
        <vertAlign val="superscript"/>
        <sz val="8"/>
        <color theme="0" tint="-0.499984740745262"/>
        <rFont val="Arial"/>
        <family val="2"/>
      </rPr>
      <t>5</t>
    </r>
  </si>
  <si>
    <r>
      <t>Taggeld</t>
    </r>
    <r>
      <rPr>
        <vertAlign val="superscript"/>
        <sz val="8"/>
        <color theme="0" tint="-0.499984740745262"/>
        <rFont val="Arial"/>
        <family val="2"/>
      </rPr>
      <t>6</t>
    </r>
  </si>
  <si>
    <t>Allgemeines - Freiwilligenpauschale</t>
  </si>
  <si>
    <t>Anpassungen der Beträge aufgrund steuerlicher Aspekte
mit dem „Gemeinnützigkeitsreformgesetz 2023“
   › Kleine Freiwilligenpauschale: 30€ pro Tag / max. 1.000€ p.a
   › Große Freiwilligenpauschale: 50€ pro Tag / max. 3.000€ p.a.
      • für ehrenamtliche Tätigkeiten als Ausbildner:in oder Übungsleiter:in …
      • Bei Vermessungen werden die Vermessungshelfer angeleitet / ausgebildet
     • Teilnehmerliste der Vermessungshelfer notwendig
   › Beträge bis zur Höchstgrenze steuerfrei</t>
  </si>
  <si>
    <t>Allgemeines - Reisekosten</t>
  </si>
  <si>
    <t>Abrechnung tatsächlicher Reisekosten via Tabellenblatt 'Tatsächliche Reisekosten'</t>
  </si>
  <si>
    <t>Beginn (tt.mm.yyyy)</t>
  </si>
  <si>
    <t>Ende (tt.mm.yyyy)</t>
  </si>
  <si>
    <t>Dies sind ausschließlich durch vollständige Angabe der Reisedaten auszahlbar. Die persönlichen Reisekostenabrechnungen dürfen eine 30.000km/Jahr nicht übersteigen.
Bei Reisen mit öffentlichen Verkehrsmitteln sind Belege zu übermittelt. Solche Belege dürfen bei keiner anderen Organisation zur Abrechnung gebracht werden.</t>
  </si>
  <si>
    <t>Abrechnungsformular … kann per E-Mail mit einfügtem Signaturscan oder ID-Austria signiert erfolgen.</t>
  </si>
  <si>
    <t>Teilnehmerliste … muss mit Originalunterschriften an den OeSV übermittelt werden</t>
  </si>
  <si>
    <t>Datenübermittlung an OeSV</t>
  </si>
  <si>
    <t>Abrechnungsformular</t>
  </si>
  <si>
    <t>Die Teilnehmerliste basisert auf der Vorlage von Sport Austria. Die Zeilen sind zwingend von jedem/r Teilnehmenden (das sind Personen, die im Rahmen von Vermessungstätigkeiten ausbedildet wurden) zu unterschreiben!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</si>
</sst>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0.00\ &quot;€&quot;;[Red]\-#,##0.00\ &quot;€&quot;"/>
    <numFmt numFmtId="165" formatCode="_-[$€-C07]\ * #,##0.00_-;\-[$€-C07]\ * #,##0.00_-;_-[$€-C07]\ * &quot;-&quot;??_-;_-@_-"/>
    <numFmt numFmtId="166" formatCode="dd/mm/yyyy;@"/>
    <numFmt numFmtId="167" formatCode="yyyy\-mm\-dd;@"/>
  </numFmts>
  <fonts count="66">
    <font>
      <sz val="11"/>
      <color indexed="8"/>
      <name val="Calibri"/>
      <family val="2"/>
    </font>
    <font>
      <sz val="11"/>
      <color theme="1"/>
      <name val="Calibri"/>
      <family val="2"/>
      <scheme val="minor"/>
    </font>
    <font>
      <sz val="10"/>
      <name val="Arial"/>
      <family val="2"/>
    </font>
    <font>
      <sz val="8"/>
      <name val="Calibri"/>
      <family val="2"/>
    </font>
    <font>
      <sz val="11"/>
      <color indexed="8"/>
      <name val="Calibri"/>
      <family val="2"/>
    </font>
    <font>
      <u/>
      <sz val="11"/>
      <color theme="10"/>
      <name val="Calibri"/>
      <family val="2"/>
    </font>
    <font>
      <sz val="11"/>
      <color indexed="8"/>
      <name val="Arial"/>
      <family val="2"/>
    </font>
    <font>
      <b/>
      <sz val="11"/>
      <color indexed="8"/>
      <name val="Arial"/>
      <family val="2"/>
    </font>
    <font>
      <b/>
      <u/>
      <sz val="11"/>
      <color indexed="8"/>
      <name val="Arial"/>
      <family val="2"/>
    </font>
    <font>
      <b/>
      <sz val="14"/>
      <color indexed="8"/>
      <name val="Arial"/>
      <family val="2"/>
    </font>
    <font>
      <b/>
      <sz val="10"/>
      <color indexed="8"/>
      <name val="Arial"/>
      <family val="2"/>
    </font>
    <font>
      <sz val="11"/>
      <name val="Arial"/>
      <family val="2"/>
    </font>
    <font>
      <i/>
      <sz val="9"/>
      <color indexed="8"/>
      <name val="Arial"/>
      <family val="2"/>
    </font>
    <font>
      <b/>
      <sz val="11"/>
      <name val="Arial"/>
      <family val="2"/>
    </font>
    <font>
      <b/>
      <sz val="11"/>
      <color indexed="8"/>
      <name val="Calibri"/>
      <family val="2"/>
    </font>
    <font>
      <b/>
      <sz val="11"/>
      <color theme="1"/>
      <name val="Calibri"/>
      <family val="2"/>
      <scheme val="minor"/>
    </font>
    <font>
      <sz val="8"/>
      <color theme="1"/>
      <name val="Arial"/>
      <family val="2"/>
    </font>
    <font>
      <sz val="10"/>
      <color theme="1"/>
      <name val="Calibri"/>
      <family val="2"/>
      <scheme val="minor"/>
    </font>
    <font>
      <sz val="10"/>
      <color indexed="10"/>
      <name val="Calibri"/>
      <family val="2"/>
    </font>
    <font>
      <sz val="10"/>
      <color indexed="8"/>
      <name val="Calibri"/>
      <family val="2"/>
    </font>
    <font>
      <b/>
      <sz val="8"/>
      <color rgb="FFFF0000"/>
      <name val="ARIAL"/>
      <family val="2"/>
    </font>
    <font>
      <b/>
      <sz val="11"/>
      <color rgb="FFFF0000"/>
      <name val="ARIAL"/>
      <family val="2"/>
    </font>
    <font>
      <b/>
      <sz val="11"/>
      <color rgb="FFFF0000"/>
      <name val="Calibri"/>
      <family val="2"/>
      <scheme val="minor"/>
    </font>
    <font>
      <sz val="7"/>
      <color indexed="8"/>
      <name val="Arial"/>
      <family val="2"/>
    </font>
    <font>
      <b/>
      <sz val="7"/>
      <color indexed="8"/>
      <name val="Arial"/>
      <family val="2"/>
    </font>
    <font>
      <sz val="7"/>
      <color theme="1"/>
      <name val="Arial"/>
      <family val="2"/>
    </font>
    <font>
      <sz val="7"/>
      <name val="Arial"/>
      <family val="2"/>
    </font>
    <font>
      <u/>
      <sz val="7"/>
      <color theme="1"/>
      <name val="Arial"/>
      <family val="2"/>
    </font>
    <font>
      <b/>
      <sz val="9"/>
      <color theme="1"/>
      <name val="Arial"/>
      <family val="2"/>
    </font>
    <font>
      <sz val="6"/>
      <color theme="1"/>
      <name val="Arial"/>
      <family val="2"/>
    </font>
    <font>
      <sz val="8"/>
      <color indexed="8"/>
      <name val="Arial"/>
      <family val="2"/>
    </font>
    <font>
      <sz val="14"/>
      <color indexed="8"/>
      <name val="Wingdings"/>
      <charset val="2"/>
    </font>
    <font>
      <i/>
      <sz val="8"/>
      <color theme="1"/>
      <name val="Arial"/>
      <family val="2"/>
    </font>
    <font>
      <sz val="9"/>
      <color theme="1"/>
      <name val="Arial"/>
      <family val="2"/>
    </font>
    <font>
      <b/>
      <sz val="9"/>
      <color indexed="8"/>
      <name val="Arial"/>
      <family val="2"/>
    </font>
    <font>
      <b/>
      <vertAlign val="superscript"/>
      <sz val="9"/>
      <color indexed="8"/>
      <name val="Arial"/>
      <family val="2"/>
    </font>
    <font>
      <b/>
      <sz val="8"/>
      <color theme="1"/>
      <name val="Arial"/>
      <family val="2"/>
    </font>
    <font>
      <vertAlign val="superscript"/>
      <sz val="8"/>
      <color indexed="8"/>
      <name val="Arial"/>
      <family val="2"/>
    </font>
    <font>
      <sz val="9"/>
      <color indexed="8"/>
      <name val="Arial"/>
      <family val="2"/>
    </font>
    <font>
      <b/>
      <sz val="8"/>
      <color indexed="8"/>
      <name val="Arial"/>
      <family val="2"/>
    </font>
    <font>
      <b/>
      <sz val="6"/>
      <color indexed="8"/>
      <name val="Arial"/>
      <family val="2"/>
    </font>
    <font>
      <b/>
      <sz val="11"/>
      <color theme="1"/>
      <name val="Arial"/>
      <family val="2"/>
    </font>
    <font>
      <b/>
      <sz val="12"/>
      <color theme="1"/>
      <name val="Arial"/>
      <family val="2"/>
    </font>
    <font>
      <b/>
      <vertAlign val="superscript"/>
      <sz val="12"/>
      <color indexed="8"/>
      <name val="Arial"/>
      <family val="2"/>
    </font>
    <font>
      <b/>
      <i/>
      <sz val="13"/>
      <color indexed="8"/>
      <name val="Arial"/>
      <family val="2"/>
    </font>
    <font>
      <b/>
      <i/>
      <u/>
      <sz val="13"/>
      <color indexed="8"/>
      <name val="Arial"/>
      <family val="2"/>
    </font>
    <font>
      <b/>
      <sz val="13"/>
      <color indexed="8"/>
      <name val="Arial"/>
      <family val="2"/>
    </font>
    <font>
      <i/>
      <sz val="8"/>
      <color indexed="8"/>
      <name val="Arial"/>
      <family val="2"/>
    </font>
    <font>
      <sz val="10"/>
      <color theme="1"/>
      <name val="Arial"/>
      <family val="2"/>
    </font>
    <font>
      <sz val="10"/>
      <color indexed="10"/>
      <name val="Arial"/>
      <family val="2"/>
    </font>
    <font>
      <sz val="10"/>
      <color indexed="8"/>
      <name val="Arial"/>
      <family val="2"/>
    </font>
    <font>
      <sz val="8"/>
      <name val="Arial"/>
      <family val="2"/>
    </font>
    <font>
      <i/>
      <sz val="10"/>
      <name val="Arial"/>
      <family val="2"/>
    </font>
    <font>
      <i/>
      <sz val="8"/>
      <name val="Arial"/>
      <family val="2"/>
    </font>
    <font>
      <b/>
      <sz val="10"/>
      <name val="Arial"/>
      <family val="2"/>
    </font>
    <font>
      <b/>
      <i/>
      <sz val="18"/>
      <name val="Arial"/>
      <family val="2"/>
    </font>
    <font>
      <b/>
      <sz val="11"/>
      <color theme="0" tint="-0.499984740745262"/>
      <name val="Arial"/>
      <family val="2"/>
    </font>
    <font>
      <sz val="11"/>
      <color theme="0" tint="-0.499984740745262"/>
      <name val="Arial"/>
      <family val="2"/>
    </font>
    <font>
      <b/>
      <sz val="11"/>
      <color rgb="FF000000"/>
      <name val="Calibri"/>
      <family val="2"/>
    </font>
    <font>
      <sz val="11"/>
      <color rgb="FF000000"/>
      <name val="Calibri"/>
      <family val="2"/>
    </font>
    <font>
      <b/>
      <sz val="12"/>
      <color indexed="8"/>
      <name val="Calibri"/>
      <family val="2"/>
    </font>
    <font>
      <b/>
      <sz val="14"/>
      <color indexed="8"/>
      <name val="Calibri"/>
      <family val="2"/>
    </font>
    <font>
      <sz val="11"/>
      <color indexed="8"/>
      <name val="Arial"/>
      <family val="2"/>
      <charset val="2"/>
    </font>
    <font>
      <b/>
      <sz val="7"/>
      <color theme="1"/>
      <name val="Arial"/>
      <family val="2"/>
    </font>
    <font>
      <sz val="8"/>
      <color theme="0" tint="-0.499984740745262"/>
      <name val="Arial"/>
      <family val="2"/>
    </font>
    <font>
      <vertAlign val="superscript"/>
      <sz val="8"/>
      <color theme="0" tint="-0.499984740745262"/>
      <name val="Arial"/>
      <family val="2"/>
    </font>
  </fonts>
  <fills count="6">
    <fill>
      <patternFill patternType="none"/>
    </fill>
    <fill>
      <patternFill patternType="gray125"/>
    </fill>
    <fill>
      <patternFill patternType="solid">
        <fgColor theme="0"/>
        <bgColor indexed="31"/>
      </patternFill>
    </fill>
    <fill>
      <patternFill patternType="solid">
        <fgColor theme="0" tint="-4.9989318521683403E-2"/>
        <bgColor indexed="64"/>
      </patternFill>
    </fill>
    <fill>
      <patternFill patternType="solid">
        <fgColor theme="3" tint="0.79998168889431442"/>
        <bgColor indexed="31"/>
      </patternFill>
    </fill>
    <fill>
      <patternFill patternType="solid">
        <fgColor theme="3" tint="0.79998168889431442"/>
        <bgColor indexed="64"/>
      </patternFill>
    </fill>
  </fills>
  <borders count="7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7">
    <xf numFmtId="0" fontId="0" fillId="0" borderId="0"/>
    <xf numFmtId="43" fontId="2" fillId="0" borderId="0" applyFill="0" applyBorder="0" applyAlignment="0" applyProtection="0"/>
    <xf numFmtId="0" fontId="5" fillId="0" borderId="0" applyNumberFormat="0" applyFill="0" applyBorder="0" applyAlignment="0" applyProtection="0"/>
    <xf numFmtId="0" fontId="4" fillId="0" borderId="0"/>
    <xf numFmtId="44" fontId="4" fillId="0" borderId="0" applyFont="0" applyFill="0" applyBorder="0" applyAlignment="0" applyProtection="0"/>
    <xf numFmtId="0" fontId="1" fillId="0" borderId="0"/>
    <xf numFmtId="0" fontId="2" fillId="0" borderId="0"/>
  </cellStyleXfs>
  <cellXfs count="273">
    <xf numFmtId="0" fontId="0" fillId="0" borderId="0" xfId="0"/>
    <xf numFmtId="0" fontId="14" fillId="0" borderId="0" xfId="0" applyFont="1"/>
    <xf numFmtId="0" fontId="6" fillId="0" borderId="0" xfId="0" applyFont="1" applyAlignment="1">
      <alignment vertical="center"/>
    </xf>
    <xf numFmtId="0" fontId="7" fillId="0" borderId="1" xfId="0" applyFont="1" applyBorder="1" applyAlignment="1">
      <alignment vertical="center"/>
    </xf>
    <xf numFmtId="0" fontId="6" fillId="0" borderId="0" xfId="0" applyFont="1" applyAlignment="1">
      <alignment horizontal="left" vertical="center"/>
    </xf>
    <xf numFmtId="0" fontId="8" fillId="0" borderId="0" xfId="0" applyFont="1" applyAlignment="1">
      <alignment vertical="center"/>
    </xf>
    <xf numFmtId="0" fontId="7" fillId="0" borderId="9" xfId="0" applyFont="1" applyBorder="1" applyAlignment="1">
      <alignment vertical="center"/>
    </xf>
    <xf numFmtId="0" fontId="8" fillId="0" borderId="0" xfId="3" applyFont="1"/>
    <xf numFmtId="0" fontId="6" fillId="0" borderId="0" xfId="3" applyFont="1"/>
    <xf numFmtId="0" fontId="7" fillId="0" borderId="5" xfId="3" applyFont="1" applyBorder="1"/>
    <xf numFmtId="0" fontId="6" fillId="0" borderId="0" xfId="0" applyFont="1" applyAlignment="1">
      <alignment horizontal="right" vertical="center"/>
    </xf>
    <xf numFmtId="0" fontId="12" fillId="0" borderId="0" xfId="3" applyFont="1" applyAlignment="1">
      <alignment vertical="center"/>
    </xf>
    <xf numFmtId="0" fontId="16" fillId="0" borderId="0" xfId="5" applyFont="1" applyAlignment="1">
      <alignment vertical="center"/>
    </xf>
    <xf numFmtId="0" fontId="1" fillId="0" borderId="0" xfId="5" applyAlignment="1">
      <alignment horizontal="left"/>
    </xf>
    <xf numFmtId="0" fontId="1" fillId="0" borderId="0" xfId="5" applyAlignment="1">
      <alignment horizontal="left" wrapText="1"/>
    </xf>
    <xf numFmtId="0" fontId="15" fillId="0" borderId="0" xfId="5" applyFont="1" applyAlignment="1">
      <alignment horizontal="left"/>
    </xf>
    <xf numFmtId="0" fontId="1" fillId="0" borderId="0" xfId="5"/>
    <xf numFmtId="0" fontId="20" fillId="0" borderId="0" xfId="5" applyFont="1"/>
    <xf numFmtId="0" fontId="22" fillId="0" borderId="0" xfId="5" applyFont="1"/>
    <xf numFmtId="0" fontId="16" fillId="0" borderId="17" xfId="5" applyFont="1" applyBorder="1" applyAlignment="1">
      <alignment vertical="center" wrapText="1"/>
    </xf>
    <xf numFmtId="0" fontId="16" fillId="0" borderId="17" xfId="5" applyFont="1" applyBorder="1" applyAlignment="1">
      <alignment vertical="center"/>
    </xf>
    <xf numFmtId="0" fontId="16" fillId="0" borderId="0" xfId="5" applyFont="1" applyAlignment="1">
      <alignment vertical="center" shrinkToFit="1"/>
    </xf>
    <xf numFmtId="0" fontId="16" fillId="0" borderId="0" xfId="5" applyFont="1" applyAlignment="1">
      <alignment vertical="center" wrapText="1" shrinkToFit="1"/>
    </xf>
    <xf numFmtId="0" fontId="7" fillId="0" borderId="0" xfId="0" applyFont="1" applyAlignment="1">
      <alignment vertical="center"/>
    </xf>
    <xf numFmtId="0" fontId="6" fillId="4" borderId="7" xfId="0" applyFont="1" applyFill="1" applyBorder="1" applyAlignment="1" applyProtection="1">
      <alignment vertical="center"/>
      <protection locked="0"/>
    </xf>
    <xf numFmtId="14" fontId="6" fillId="5" borderId="5" xfId="3" applyNumberFormat="1" applyFont="1" applyFill="1" applyBorder="1" applyProtection="1">
      <protection locked="0"/>
    </xf>
    <xf numFmtId="0" fontId="6" fillId="5" borderId="5" xfId="3" applyFont="1" applyFill="1" applyBorder="1" applyProtection="1">
      <protection locked="0"/>
    </xf>
    <xf numFmtId="0" fontId="7" fillId="0" borderId="5" xfId="0" applyFont="1" applyBorder="1" applyAlignment="1">
      <alignment vertical="center" wrapText="1"/>
    </xf>
    <xf numFmtId="165" fontId="6" fillId="0" borderId="5" xfId="0" applyNumberFormat="1" applyFont="1" applyBorder="1" applyAlignment="1">
      <alignment vertical="center"/>
    </xf>
    <xf numFmtId="165" fontId="11" fillId="2" borderId="5" xfId="1" applyNumberFormat="1" applyFont="1" applyFill="1" applyBorder="1" applyProtection="1"/>
    <xf numFmtId="0" fontId="7" fillId="0" borderId="5" xfId="3" applyFont="1" applyBorder="1" applyAlignment="1">
      <alignment horizontal="left"/>
    </xf>
    <xf numFmtId="43" fontId="13" fillId="0" borderId="0" xfId="1" applyFont="1" applyBorder="1" applyProtection="1"/>
    <xf numFmtId="43" fontId="13" fillId="0" borderId="5" xfId="1" applyFont="1" applyBorder="1" applyProtection="1"/>
    <xf numFmtId="0" fontId="2" fillId="0" borderId="0" xfId="6"/>
    <xf numFmtId="0" fontId="2" fillId="0" borderId="0" xfId="6" applyAlignment="1">
      <alignment horizontal="left" indent="1"/>
    </xf>
    <xf numFmtId="0" fontId="2" fillId="0" borderId="0" xfId="6" applyAlignment="1">
      <alignment horizontal="left" wrapText="1"/>
    </xf>
    <xf numFmtId="0" fontId="17" fillId="0" borderId="0" xfId="6" applyFont="1" applyAlignment="1">
      <alignment vertical="top" wrapText="1"/>
    </xf>
    <xf numFmtId="0" fontId="16" fillId="0" borderId="0" xfId="6" applyFont="1" applyAlignment="1">
      <alignment vertical="center"/>
    </xf>
    <xf numFmtId="0" fontId="2" fillId="0" borderId="0" xfId="6" applyAlignment="1">
      <alignment horizontal="left"/>
    </xf>
    <xf numFmtId="0" fontId="41" fillId="0" borderId="0" xfId="6" applyFont="1" applyAlignment="1">
      <alignment horizontal="left"/>
    </xf>
    <xf numFmtId="0" fontId="20" fillId="0" borderId="0" xfId="6" applyFont="1"/>
    <xf numFmtId="0" fontId="22" fillId="0" borderId="0" xfId="6" applyFont="1"/>
    <xf numFmtId="0" fontId="51" fillId="0" borderId="0" xfId="6" applyFont="1" applyAlignment="1">
      <alignment horizontal="right"/>
    </xf>
    <xf numFmtId="0" fontId="2" fillId="0" borderId="0" xfId="6" applyAlignment="1">
      <alignment vertical="center"/>
    </xf>
    <xf numFmtId="0" fontId="52" fillId="0" borderId="50" xfId="6" applyFont="1" applyBorder="1" applyAlignment="1">
      <alignment horizontal="center" vertical="center" wrapText="1"/>
    </xf>
    <xf numFmtId="0" fontId="52" fillId="0" borderId="55" xfId="6" applyFont="1" applyBorder="1" applyAlignment="1">
      <alignment horizontal="center" vertical="center" wrapText="1"/>
    </xf>
    <xf numFmtId="0" fontId="52" fillId="0" borderId="60" xfId="6" applyFont="1" applyBorder="1" applyAlignment="1">
      <alignment horizontal="center" vertical="center" wrapText="1"/>
    </xf>
    <xf numFmtId="0" fontId="2" fillId="0" borderId="5" xfId="6" applyBorder="1" applyAlignment="1">
      <alignment horizontal="center" vertical="center" wrapText="1"/>
    </xf>
    <xf numFmtId="0" fontId="53" fillId="0" borderId="61" xfId="6" applyFont="1" applyBorder="1" applyAlignment="1">
      <alignment horizontal="right"/>
    </xf>
    <xf numFmtId="0" fontId="2" fillId="0" borderId="62" xfId="6" applyBorder="1"/>
    <xf numFmtId="0" fontId="2" fillId="0" borderId="61" xfId="6" applyBorder="1" applyAlignment="1">
      <alignment vertical="center"/>
    </xf>
    <xf numFmtId="0" fontId="2" fillId="0" borderId="0" xfId="6" applyAlignment="1">
      <alignment horizontal="left" vertical="center" indent="1"/>
    </xf>
    <xf numFmtId="0" fontId="2" fillId="0" borderId="61" xfId="6" applyBorder="1" applyAlignment="1">
      <alignment horizontal="center" vertical="center"/>
    </xf>
    <xf numFmtId="0" fontId="52" fillId="0" borderId="62" xfId="6" applyFont="1" applyBorder="1" applyAlignment="1">
      <alignment vertical="center"/>
    </xf>
    <xf numFmtId="0" fontId="2" fillId="0" borderId="0" xfId="6" applyAlignment="1">
      <alignment horizontal="right" vertical="center" wrapText="1"/>
    </xf>
    <xf numFmtId="0" fontId="54" fillId="0" borderId="64" xfId="6" applyFont="1" applyBorder="1" applyAlignment="1" applyProtection="1">
      <alignment horizontal="center" vertical="center" wrapText="1"/>
      <protection locked="0"/>
    </xf>
    <xf numFmtId="0" fontId="2" fillId="0" borderId="0" xfId="6" applyAlignment="1">
      <alignment horizontal="center" vertical="center"/>
    </xf>
    <xf numFmtId="166" fontId="54" fillId="0" borderId="63" xfId="6" applyNumberFormat="1" applyFont="1" applyBorder="1" applyAlignment="1" applyProtection="1">
      <alignment horizontal="left" vertical="center"/>
      <protection locked="0"/>
    </xf>
    <xf numFmtId="0" fontId="2" fillId="0" borderId="0" xfId="6" applyAlignment="1">
      <alignment horizontal="center" vertical="center" wrapText="1"/>
    </xf>
    <xf numFmtId="166" fontId="54" fillId="0" borderId="63" xfId="6" applyNumberFormat="1" applyFont="1" applyBorder="1" applyAlignment="1" applyProtection="1">
      <alignment horizontal="left" vertical="center" wrapText="1"/>
      <protection locked="0"/>
    </xf>
    <xf numFmtId="0" fontId="2" fillId="0" borderId="0" xfId="6" applyAlignment="1">
      <alignment vertical="center" wrapText="1"/>
    </xf>
    <xf numFmtId="0" fontId="2" fillId="0" borderId="62" xfId="6" applyBorder="1" applyAlignment="1">
      <alignment vertical="center"/>
    </xf>
    <xf numFmtId="0" fontId="51" fillId="0" borderId="61" xfId="6" applyFont="1" applyBorder="1" applyAlignment="1">
      <alignment horizontal="center" vertical="top"/>
    </xf>
    <xf numFmtId="0" fontId="51" fillId="0" borderId="0" xfId="6" applyFont="1" applyAlignment="1">
      <alignment vertical="center"/>
    </xf>
    <xf numFmtId="0" fontId="2" fillId="0" borderId="41" xfId="6" applyBorder="1"/>
    <xf numFmtId="0" fontId="2" fillId="0" borderId="42" xfId="6" applyBorder="1"/>
    <xf numFmtId="0" fontId="2" fillId="0" borderId="42" xfId="6" applyBorder="1" applyAlignment="1">
      <alignment horizontal="left" indent="1"/>
    </xf>
    <xf numFmtId="0" fontId="52" fillId="0" borderId="65" xfId="6" applyFont="1" applyBorder="1"/>
    <xf numFmtId="0" fontId="55" fillId="0" borderId="8" xfId="6" applyFont="1" applyBorder="1" applyAlignment="1">
      <alignment vertical="center"/>
    </xf>
    <xf numFmtId="0" fontId="55" fillId="0" borderId="7" xfId="6" applyFont="1" applyBorder="1" applyAlignment="1">
      <alignment vertical="center"/>
    </xf>
    <xf numFmtId="0" fontId="54" fillId="0" borderId="64" xfId="6" applyFont="1" applyBorder="1" applyAlignment="1" applyProtection="1">
      <alignment horizontal="left" vertical="center" indent="1"/>
      <protection locked="0"/>
    </xf>
    <xf numFmtId="0" fontId="7" fillId="0" borderId="5" xfId="0" applyFont="1" applyBorder="1" applyAlignment="1">
      <alignment vertical="center"/>
    </xf>
    <xf numFmtId="0" fontId="2" fillId="5" borderId="57" xfId="6" applyFill="1" applyBorder="1" applyAlignment="1" applyProtection="1">
      <alignment horizontal="center" vertical="center" wrapText="1"/>
      <protection locked="0"/>
    </xf>
    <xf numFmtId="0" fontId="2" fillId="5" borderId="52" xfId="6" applyFill="1" applyBorder="1" applyAlignment="1" applyProtection="1">
      <alignment horizontal="center" vertical="center" wrapText="1"/>
      <protection locked="0"/>
    </xf>
    <xf numFmtId="0" fontId="2" fillId="5" borderId="47" xfId="6" applyFill="1" applyBorder="1" applyAlignment="1" applyProtection="1">
      <alignment horizontal="center" vertical="center" wrapText="1"/>
      <protection locked="0"/>
    </xf>
    <xf numFmtId="0" fontId="56" fillId="0" borderId="0" xfId="0" applyFont="1" applyAlignment="1">
      <alignment vertical="center"/>
    </xf>
    <xf numFmtId="0" fontId="57" fillId="0" borderId="0" xfId="0" applyFont="1" applyAlignment="1">
      <alignment vertical="center"/>
    </xf>
    <xf numFmtId="0" fontId="0" fillId="0" borderId="0" xfId="0" applyAlignment="1">
      <alignment wrapText="1"/>
    </xf>
    <xf numFmtId="43" fontId="13" fillId="0" borderId="69" xfId="1" applyFont="1" applyBorder="1" applyProtection="1"/>
    <xf numFmtId="165" fontId="6" fillId="5" borderId="5" xfId="4" applyNumberFormat="1" applyFont="1" applyFill="1" applyBorder="1" applyAlignment="1" applyProtection="1">
      <alignment vertical="center"/>
      <protection locked="0"/>
    </xf>
    <xf numFmtId="0" fontId="59" fillId="0" borderId="0" xfId="0" applyFont="1" applyAlignment="1">
      <alignment wrapText="1"/>
    </xf>
    <xf numFmtId="167" fontId="16" fillId="0" borderId="0" xfId="5" applyNumberFormat="1" applyFont="1" applyAlignment="1">
      <alignment vertical="center"/>
    </xf>
    <xf numFmtId="2" fontId="57" fillId="0" borderId="0" xfId="0" applyNumberFormat="1" applyFont="1" applyAlignment="1">
      <alignment vertical="center"/>
    </xf>
    <xf numFmtId="0" fontId="61" fillId="0" borderId="0" xfId="0" applyFont="1" applyAlignment="1">
      <alignment wrapText="1"/>
    </xf>
    <xf numFmtId="0" fontId="60" fillId="0" borderId="0" xfId="0" applyFont="1" applyAlignment="1">
      <alignment wrapText="1"/>
    </xf>
    <xf numFmtId="0" fontId="14" fillId="0" borderId="0" xfId="0" applyFont="1" applyAlignment="1">
      <alignment wrapText="1"/>
    </xf>
    <xf numFmtId="0" fontId="0" fillId="0" borderId="0" xfId="0" applyAlignment="1">
      <alignment vertical="top" wrapText="1"/>
    </xf>
    <xf numFmtId="14" fontId="6" fillId="5" borderId="0" xfId="3" applyNumberFormat="1" applyFont="1" applyFill="1" applyAlignment="1" applyProtection="1">
      <alignment horizontal="center"/>
      <protection locked="0"/>
    </xf>
    <xf numFmtId="0" fontId="9" fillId="0" borderId="0" xfId="0" applyFont="1" applyAlignment="1">
      <alignment vertical="center"/>
    </xf>
    <xf numFmtId="0" fontId="6" fillId="5" borderId="0" xfId="3" applyFont="1" applyFill="1" applyAlignment="1" applyProtection="1">
      <alignment horizontal="center" vertical="center"/>
      <protection locked="0"/>
    </xf>
    <xf numFmtId="0" fontId="9" fillId="0" borderId="0" xfId="0" applyFont="1" applyAlignment="1">
      <alignment horizontal="center" vertical="center" wrapText="1"/>
    </xf>
    <xf numFmtId="0" fontId="6" fillId="4" borderId="5"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49" fontId="6" fillId="4" borderId="2" xfId="0" quotePrefix="1" applyNumberFormat="1" applyFont="1" applyFill="1" applyBorder="1" applyAlignment="1" applyProtection="1">
      <alignment horizontal="left" vertical="center"/>
      <protection locked="0"/>
    </xf>
    <xf numFmtId="49" fontId="6" fillId="4" borderId="3" xfId="0" applyNumberFormat="1" applyFont="1" applyFill="1" applyBorder="1" applyAlignment="1" applyProtection="1">
      <alignment horizontal="left" vertical="center"/>
      <protection locked="0"/>
    </xf>
    <xf numFmtId="49" fontId="6" fillId="4" borderId="4" xfId="0" applyNumberFormat="1" applyFont="1" applyFill="1" applyBorder="1" applyAlignment="1" applyProtection="1">
      <alignment horizontal="left" vertical="center"/>
      <protection locked="0"/>
    </xf>
    <xf numFmtId="0" fontId="5" fillId="4" borderId="2" xfId="2" applyFill="1" applyBorder="1" applyAlignment="1" applyProtection="1">
      <alignment horizontal="left" vertical="center"/>
      <protection locked="0"/>
    </xf>
    <xf numFmtId="14" fontId="6" fillId="4" borderId="5" xfId="0" applyNumberFormat="1" applyFont="1" applyFill="1" applyBorder="1" applyAlignment="1" applyProtection="1">
      <alignment horizontal="left" vertical="center"/>
      <protection locked="0"/>
    </xf>
    <xf numFmtId="49" fontId="6" fillId="2" borderId="6" xfId="0" applyNumberFormat="1" applyFont="1" applyFill="1" applyBorder="1" applyAlignment="1">
      <alignment horizontal="left" vertical="center"/>
    </xf>
    <xf numFmtId="49" fontId="6" fillId="2" borderId="7" xfId="0" applyNumberFormat="1" applyFont="1" applyFill="1" applyBorder="1" applyAlignment="1">
      <alignment horizontal="left" vertical="center"/>
    </xf>
    <xf numFmtId="49" fontId="6" fillId="2" borderId="8" xfId="0" applyNumberFormat="1" applyFont="1" applyFill="1" applyBorder="1" applyAlignment="1">
      <alignment horizontal="left" vertical="center"/>
    </xf>
    <xf numFmtId="0" fontId="6" fillId="4" borderId="10" xfId="0" applyFont="1" applyFill="1" applyBorder="1" applyAlignment="1" applyProtection="1">
      <alignment horizontal="left" vertical="center"/>
      <protection locked="0"/>
    </xf>
    <xf numFmtId="0" fontId="6" fillId="4" borderId="7"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6" fillId="0" borderId="5" xfId="0" applyFont="1" applyBorder="1" applyAlignment="1">
      <alignment horizontal="left" vertical="center" wrapText="1"/>
    </xf>
    <xf numFmtId="0" fontId="11" fillId="5" borderId="5" xfId="0" applyFont="1" applyFill="1" applyBorder="1" applyAlignment="1" applyProtection="1">
      <alignment horizontal="left" vertical="center" wrapText="1"/>
      <protection locked="0"/>
    </xf>
    <xf numFmtId="0" fontId="7" fillId="0" borderId="6" xfId="3" applyFont="1" applyBorder="1" applyAlignment="1">
      <alignment horizontal="left"/>
    </xf>
    <xf numFmtId="0" fontId="7" fillId="0" borderId="8" xfId="3" applyFont="1" applyBorder="1" applyAlignment="1">
      <alignment horizontal="left"/>
    </xf>
    <xf numFmtId="0" fontId="7" fillId="0" borderId="66" xfId="3" applyFont="1" applyBorder="1" applyAlignment="1">
      <alignment horizontal="left"/>
    </xf>
    <xf numFmtId="0" fontId="7" fillId="0" borderId="67" xfId="3" applyFont="1" applyBorder="1" applyAlignment="1">
      <alignment horizontal="left"/>
    </xf>
    <xf numFmtId="0" fontId="7" fillId="0" borderId="68" xfId="3" applyFont="1" applyBorder="1" applyAlignment="1">
      <alignment horizontal="left"/>
    </xf>
    <xf numFmtId="0" fontId="20" fillId="0" borderId="0" xfId="5" applyFont="1" applyAlignment="1">
      <alignment horizontal="left"/>
    </xf>
    <xf numFmtId="0" fontId="25" fillId="0" borderId="0" xfId="5" applyFont="1" applyAlignment="1">
      <alignment horizontal="center" vertical="center" wrapText="1"/>
    </xf>
    <xf numFmtId="0" fontId="16" fillId="5" borderId="5" xfId="5" applyFont="1" applyFill="1" applyBorder="1" applyAlignment="1" applyProtection="1">
      <alignment horizontal="center" vertical="center"/>
      <protection locked="0"/>
    </xf>
    <xf numFmtId="3" fontId="16" fillId="0" borderId="5" xfId="5" applyNumberFormat="1" applyFont="1" applyBorder="1" applyAlignment="1">
      <alignment horizontal="center" vertical="center"/>
    </xf>
    <xf numFmtId="0" fontId="16" fillId="5" borderId="5" xfId="5" applyFont="1" applyFill="1" applyBorder="1" applyAlignment="1" applyProtection="1">
      <alignment horizontal="center" vertical="center" wrapText="1"/>
      <protection locked="0"/>
    </xf>
    <xf numFmtId="0" fontId="64" fillId="3" borderId="6" xfId="5" applyFont="1" applyFill="1" applyBorder="1" applyAlignment="1" applyProtection="1">
      <alignment horizontal="center" vertical="center" wrapText="1" shrinkToFit="1"/>
      <protection locked="0"/>
    </xf>
    <xf numFmtId="0" fontId="64" fillId="3" borderId="7" xfId="5" applyFont="1" applyFill="1" applyBorder="1" applyAlignment="1" applyProtection="1">
      <alignment horizontal="center" vertical="center" wrapText="1" shrinkToFit="1"/>
      <protection locked="0"/>
    </xf>
    <xf numFmtId="0" fontId="64" fillId="3" borderId="8" xfId="5" applyFont="1" applyFill="1" applyBorder="1" applyAlignment="1" applyProtection="1">
      <alignment horizontal="center" vertical="center" wrapText="1" shrinkToFit="1"/>
      <protection locked="0"/>
    </xf>
    <xf numFmtId="164" fontId="64" fillId="3" borderId="5" xfId="5" applyNumberFormat="1" applyFont="1" applyFill="1" applyBorder="1" applyAlignment="1">
      <alignment horizontal="center" vertical="center"/>
    </xf>
    <xf numFmtId="0" fontId="33" fillId="3" borderId="20" xfId="5" applyFont="1" applyFill="1" applyBorder="1" applyAlignment="1">
      <alignment horizontal="left" vertical="center" wrapText="1"/>
    </xf>
    <xf numFmtId="0" fontId="33" fillId="3" borderId="0" xfId="5" applyFont="1" applyFill="1" applyAlignment="1">
      <alignment horizontal="left" vertical="center" wrapText="1"/>
    </xf>
    <xf numFmtId="0" fontId="32" fillId="3" borderId="30" xfId="5" applyFont="1" applyFill="1" applyBorder="1" applyAlignment="1">
      <alignment horizontal="left" vertical="center"/>
    </xf>
    <xf numFmtId="0" fontId="32" fillId="3" borderId="29" xfId="5" applyFont="1" applyFill="1" applyBorder="1" applyAlignment="1">
      <alignment horizontal="left" vertical="center"/>
    </xf>
    <xf numFmtId="164" fontId="16" fillId="0" borderId="5" xfId="5" applyNumberFormat="1" applyFont="1" applyBorder="1" applyAlignment="1">
      <alignment horizontal="center" vertical="center"/>
    </xf>
    <xf numFmtId="164" fontId="16" fillId="0" borderId="27" xfId="5" applyNumberFormat="1" applyFont="1" applyBorder="1" applyAlignment="1">
      <alignment horizontal="center" vertical="center"/>
    </xf>
    <xf numFmtId="0" fontId="25" fillId="0" borderId="0" xfId="5" applyFont="1" applyAlignment="1">
      <alignment horizontal="left" vertical="center" wrapText="1"/>
    </xf>
    <xf numFmtId="0" fontId="16" fillId="0" borderId="18" xfId="5" applyFont="1" applyBorder="1" applyAlignment="1">
      <alignment horizontal="center" vertical="center"/>
    </xf>
    <xf numFmtId="0" fontId="16" fillId="0" borderId="16" xfId="5" applyFont="1" applyBorder="1" applyAlignment="1">
      <alignment horizontal="center" vertical="center"/>
    </xf>
    <xf numFmtId="0" fontId="29" fillId="0" borderId="23" xfId="5" applyFont="1" applyBorder="1" applyAlignment="1">
      <alignment horizontal="left" vertical="center" wrapText="1"/>
    </xf>
    <xf numFmtId="0" fontId="29" fillId="0" borderId="16" xfId="5" applyFont="1" applyBorder="1" applyAlignment="1">
      <alignment horizontal="left" vertical="center" wrapText="1"/>
    </xf>
    <xf numFmtId="0" fontId="29" fillId="0" borderId="15" xfId="5" applyFont="1" applyBorder="1" applyAlignment="1">
      <alignment horizontal="left" vertical="center" wrapText="1"/>
    </xf>
    <xf numFmtId="0" fontId="32" fillId="0" borderId="5" xfId="5" applyFont="1" applyBorder="1" applyAlignment="1">
      <alignment horizontal="left" vertical="center"/>
    </xf>
    <xf numFmtId="0" fontId="32" fillId="0" borderId="27" xfId="5" applyFont="1" applyBorder="1" applyAlignment="1">
      <alignment horizontal="left" vertical="center"/>
    </xf>
    <xf numFmtId="0" fontId="33" fillId="0" borderId="22" xfId="5" applyFont="1" applyBorder="1" applyAlignment="1">
      <alignment horizontal="left" vertical="center"/>
    </xf>
    <xf numFmtId="0" fontId="33" fillId="0" borderId="14" xfId="5" applyFont="1" applyBorder="1" applyAlignment="1">
      <alignment horizontal="left" vertical="center"/>
    </xf>
    <xf numFmtId="0" fontId="33" fillId="0" borderId="21" xfId="5" applyFont="1" applyBorder="1" applyAlignment="1">
      <alignment horizontal="left" vertical="center"/>
    </xf>
    <xf numFmtId="0" fontId="6" fillId="0" borderId="32" xfId="5" applyFont="1" applyBorder="1" applyAlignment="1">
      <alignment horizontal="left" vertical="center"/>
    </xf>
    <xf numFmtId="0" fontId="6" fillId="0" borderId="7" xfId="5" applyFont="1" applyBorder="1" applyAlignment="1">
      <alignment horizontal="left" vertical="center"/>
    </xf>
    <xf numFmtId="0" fontId="6" fillId="0" borderId="8" xfId="5" applyFont="1" applyBorder="1" applyAlignment="1">
      <alignment horizontal="left" vertical="center"/>
    </xf>
    <xf numFmtId="49" fontId="16" fillId="0" borderId="6" xfId="5" applyNumberFormat="1" applyFont="1" applyBorder="1" applyAlignment="1">
      <alignment horizontal="left" vertical="center"/>
    </xf>
    <xf numFmtId="49" fontId="16" fillId="0" borderId="7" xfId="5" applyNumberFormat="1" applyFont="1" applyBorder="1" applyAlignment="1">
      <alignment horizontal="left" vertical="center"/>
    </xf>
    <xf numFmtId="49" fontId="16" fillId="0" borderId="31" xfId="5" applyNumberFormat="1" applyFont="1" applyBorder="1" applyAlignment="1">
      <alignment horizontal="left" vertical="center"/>
    </xf>
    <xf numFmtId="164" fontId="20" fillId="0" borderId="37" xfId="5" applyNumberFormat="1" applyFont="1" applyBorder="1" applyAlignment="1">
      <alignment horizontal="center" vertical="center"/>
    </xf>
    <xf numFmtId="0" fontId="20" fillId="0" borderId="37" xfId="5" applyFont="1" applyBorder="1" applyAlignment="1">
      <alignment horizontal="center" vertical="center"/>
    </xf>
    <xf numFmtId="0" fontId="20" fillId="0" borderId="36" xfId="5" applyFont="1" applyBorder="1" applyAlignment="1">
      <alignment horizontal="center" vertical="center"/>
    </xf>
    <xf numFmtId="0" fontId="36" fillId="0" borderId="38" xfId="5" applyFont="1" applyBorder="1" applyAlignment="1">
      <alignment horizontal="right" vertical="center"/>
    </xf>
    <xf numFmtId="0" fontId="36" fillId="0" borderId="37" xfId="5" applyFont="1" applyBorder="1" applyAlignment="1">
      <alignment horizontal="right" vertical="center"/>
    </xf>
    <xf numFmtId="0" fontId="16" fillId="0" borderId="16" xfId="5" applyFont="1" applyBorder="1" applyAlignment="1">
      <alignment horizontal="center" vertical="center" wrapText="1"/>
    </xf>
    <xf numFmtId="0" fontId="16" fillId="0" borderId="15" xfId="5" applyFont="1" applyBorder="1" applyAlignment="1">
      <alignment horizontal="center" vertical="center" wrapText="1"/>
    </xf>
    <xf numFmtId="0" fontId="47" fillId="0" borderId="25" xfId="5" applyFont="1" applyBorder="1" applyAlignment="1">
      <alignment horizontal="left" vertical="center"/>
    </xf>
    <xf numFmtId="0" fontId="47" fillId="0" borderId="17" xfId="5" applyFont="1" applyBorder="1" applyAlignment="1">
      <alignment horizontal="left" vertical="center"/>
    </xf>
    <xf numFmtId="0" fontId="47" fillId="0" borderId="24" xfId="5" applyFont="1" applyBorder="1" applyAlignment="1">
      <alignment horizontal="left" vertical="center"/>
    </xf>
    <xf numFmtId="0" fontId="7" fillId="0" borderId="0" xfId="5" applyFont="1" applyAlignment="1">
      <alignment horizontal="left" vertical="center" wrapText="1"/>
    </xf>
    <xf numFmtId="0" fontId="41" fillId="0" borderId="0" xfId="5" applyFont="1" applyAlignment="1">
      <alignment horizontal="left" vertical="center" wrapText="1"/>
    </xf>
    <xf numFmtId="0" fontId="41" fillId="0" borderId="0" xfId="5" applyFont="1" applyAlignment="1">
      <alignment horizontal="center" vertical="center" wrapText="1"/>
    </xf>
    <xf numFmtId="14" fontId="16" fillId="5" borderId="28" xfId="5" applyNumberFormat="1" applyFont="1" applyFill="1" applyBorder="1" applyAlignment="1" applyProtection="1">
      <alignment horizontal="center" vertical="center"/>
      <protection locked="0"/>
    </xf>
    <xf numFmtId="14" fontId="16" fillId="5" borderId="5" xfId="5" applyNumberFormat="1" applyFont="1" applyFill="1" applyBorder="1" applyAlignment="1" applyProtection="1">
      <alignment horizontal="center" vertical="center"/>
      <protection locked="0"/>
    </xf>
    <xf numFmtId="0" fontId="42" fillId="0" borderId="0" xfId="5" applyFont="1" applyAlignment="1">
      <alignment horizontal="left" vertical="center"/>
    </xf>
    <xf numFmtId="3" fontId="16" fillId="5" borderId="5" xfId="5" applyNumberFormat="1" applyFont="1" applyFill="1" applyBorder="1" applyAlignment="1" applyProtection="1">
      <alignment horizontal="center" vertical="center"/>
      <protection locked="0"/>
    </xf>
    <xf numFmtId="0" fontId="62" fillId="3" borderId="0" xfId="5" applyFont="1" applyFill="1" applyAlignment="1">
      <alignment horizontal="left" vertical="center"/>
    </xf>
    <xf numFmtId="0" fontId="6" fillId="3" borderId="0" xfId="5" applyFont="1" applyFill="1" applyAlignment="1">
      <alignment horizontal="left" vertical="center"/>
    </xf>
    <xf numFmtId="0" fontId="16" fillId="0" borderId="5" xfId="5" applyFont="1" applyBorder="1" applyAlignment="1">
      <alignment horizontal="center" vertical="center" wrapText="1"/>
    </xf>
    <xf numFmtId="0" fontId="27" fillId="0" borderId="14" xfId="5" applyFont="1" applyBorder="1" applyAlignment="1">
      <alignment horizontal="left" vertical="center"/>
    </xf>
    <xf numFmtId="0" fontId="25" fillId="0" borderId="14" xfId="5" applyFont="1" applyBorder="1" applyAlignment="1">
      <alignment horizontal="left" vertical="center"/>
    </xf>
    <xf numFmtId="0" fontId="16" fillId="3" borderId="20" xfId="5" applyFont="1" applyFill="1" applyBorder="1" applyAlignment="1">
      <alignment vertical="center" wrapText="1"/>
    </xf>
    <xf numFmtId="0" fontId="16" fillId="3" borderId="0" xfId="5" applyFont="1" applyFill="1" applyAlignment="1">
      <alignment vertical="center" wrapText="1"/>
    </xf>
    <xf numFmtId="0" fontId="16" fillId="3" borderId="19" xfId="5" applyFont="1" applyFill="1" applyBorder="1" applyAlignment="1">
      <alignment vertical="center" wrapText="1"/>
    </xf>
    <xf numFmtId="0" fontId="28" fillId="0" borderId="22" xfId="5" applyFont="1" applyBorder="1" applyAlignment="1">
      <alignment vertical="center"/>
    </xf>
    <xf numFmtId="0" fontId="28" fillId="0" borderId="14" xfId="5" applyFont="1" applyBorder="1" applyAlignment="1">
      <alignment vertical="center"/>
    </xf>
    <xf numFmtId="0" fontId="28" fillId="0" borderId="21" xfId="5" applyFont="1" applyBorder="1" applyAlignment="1">
      <alignment vertical="center"/>
    </xf>
    <xf numFmtId="0" fontId="30" fillId="0" borderId="23" xfId="5" applyFont="1" applyBorder="1" applyAlignment="1">
      <alignment horizontal="center" vertical="center"/>
    </xf>
    <xf numFmtId="0" fontId="6" fillId="0" borderId="26" xfId="5" applyFont="1" applyBorder="1" applyAlignment="1">
      <alignment horizontal="center" vertical="center"/>
    </xf>
    <xf numFmtId="0" fontId="16" fillId="0" borderId="26" xfId="5" applyFont="1" applyBorder="1" applyAlignment="1">
      <alignment horizontal="center" vertical="center"/>
    </xf>
    <xf numFmtId="0" fontId="16" fillId="0" borderId="20" xfId="5" applyFont="1" applyBorder="1" applyAlignment="1">
      <alignment horizontal="center" vertical="center" wrapText="1"/>
    </xf>
    <xf numFmtId="0" fontId="16" fillId="0" borderId="0" xfId="5" applyFont="1" applyAlignment="1">
      <alignment horizontal="center" vertical="center" wrapText="1"/>
    </xf>
    <xf numFmtId="0" fontId="16" fillId="0" borderId="19" xfId="5" applyFont="1" applyBorder="1" applyAlignment="1">
      <alignment horizontal="center" vertical="center" wrapText="1"/>
    </xf>
    <xf numFmtId="0" fontId="6" fillId="0" borderId="28" xfId="5" applyFont="1" applyBorder="1" applyAlignment="1">
      <alignment horizontal="left" vertical="center"/>
    </xf>
    <xf numFmtId="0" fontId="6" fillId="0" borderId="5" xfId="5" applyFont="1" applyBorder="1" applyAlignment="1">
      <alignment horizontal="left" vertical="center"/>
    </xf>
    <xf numFmtId="0" fontId="30" fillId="0" borderId="5" xfId="5" applyFont="1" applyBorder="1" applyAlignment="1">
      <alignment horizontal="center" vertical="center"/>
    </xf>
    <xf numFmtId="0" fontId="6" fillId="0" borderId="5" xfId="5" applyFont="1" applyBorder="1" applyAlignment="1">
      <alignment horizontal="center" vertical="center"/>
    </xf>
    <xf numFmtId="14" fontId="16" fillId="5" borderId="20" xfId="5" applyNumberFormat="1" applyFont="1" applyFill="1" applyBorder="1" applyAlignment="1" applyProtection="1">
      <alignment horizontal="center" vertical="center"/>
      <protection locked="0"/>
    </xf>
    <xf numFmtId="0" fontId="16" fillId="5" borderId="0" xfId="5" applyFont="1" applyFill="1" applyAlignment="1" applyProtection="1">
      <alignment horizontal="center" vertical="center"/>
      <protection locked="0"/>
    </xf>
    <xf numFmtId="0" fontId="16" fillId="5" borderId="20" xfId="5" applyFont="1" applyFill="1" applyBorder="1" applyAlignment="1" applyProtection="1">
      <alignment horizontal="center" vertical="center"/>
      <protection locked="0"/>
    </xf>
    <xf numFmtId="0" fontId="16" fillId="5" borderId="40" xfId="5" applyFont="1" applyFill="1" applyBorder="1" applyAlignment="1" applyProtection="1">
      <alignment horizontal="center" vertical="center"/>
      <protection locked="0"/>
    </xf>
    <xf numFmtId="0" fontId="16" fillId="5" borderId="30" xfId="5" applyFont="1" applyFill="1" applyBorder="1" applyAlignment="1" applyProtection="1">
      <alignment horizontal="center" vertical="center"/>
      <protection locked="0"/>
    </xf>
    <xf numFmtId="0" fontId="16" fillId="5" borderId="19" xfId="5" applyFont="1" applyFill="1" applyBorder="1" applyAlignment="1" applyProtection="1">
      <alignment horizontal="center" vertical="center"/>
      <protection locked="0"/>
    </xf>
    <xf numFmtId="0" fontId="16" fillId="5" borderId="29" xfId="5" applyFont="1" applyFill="1" applyBorder="1" applyAlignment="1" applyProtection="1">
      <alignment horizontal="center" vertical="center"/>
      <protection locked="0"/>
    </xf>
    <xf numFmtId="0" fontId="28" fillId="3" borderId="35" xfId="5" applyFont="1" applyFill="1" applyBorder="1" applyAlignment="1">
      <alignment horizontal="left" vertical="center"/>
    </xf>
    <xf numFmtId="0" fontId="28" fillId="3" borderId="34" xfId="5" applyFont="1" applyFill="1" applyBorder="1" applyAlignment="1">
      <alignment horizontal="left" vertical="center"/>
    </xf>
    <xf numFmtId="0" fontId="28" fillId="3" borderId="33" xfId="5" applyFont="1" applyFill="1" applyBorder="1" applyAlignment="1">
      <alignment horizontal="left" vertical="center"/>
    </xf>
    <xf numFmtId="0" fontId="36" fillId="0" borderId="35" xfId="5" applyFont="1" applyBorder="1" applyAlignment="1">
      <alignment horizontal="left" vertical="center"/>
    </xf>
    <xf numFmtId="0" fontId="36" fillId="0" borderId="34" xfId="5" applyFont="1" applyBorder="1" applyAlignment="1">
      <alignment horizontal="left" vertical="center"/>
    </xf>
    <xf numFmtId="0" fontId="36" fillId="0" borderId="45" xfId="5" applyFont="1" applyBorder="1" applyAlignment="1">
      <alignment horizontal="left" vertical="center"/>
    </xf>
    <xf numFmtId="0" fontId="36" fillId="0" borderId="32" xfId="5" applyFont="1" applyBorder="1" applyAlignment="1">
      <alignment horizontal="left" vertical="center"/>
    </xf>
    <xf numFmtId="0" fontId="36" fillId="0" borderId="7" xfId="5" applyFont="1" applyBorder="1" applyAlignment="1">
      <alignment horizontal="left" vertical="center"/>
    </xf>
    <xf numFmtId="0" fontId="36" fillId="0" borderId="8" xfId="5" applyFont="1" applyBorder="1" applyAlignment="1">
      <alignment horizontal="left" vertical="center"/>
    </xf>
    <xf numFmtId="0" fontId="16" fillId="0" borderId="5" xfId="5" applyFont="1" applyBorder="1" applyAlignment="1">
      <alignment horizontal="center" vertical="center"/>
    </xf>
    <xf numFmtId="0" fontId="36" fillId="0" borderId="6" xfId="5" applyFont="1" applyBorder="1" applyAlignment="1">
      <alignment horizontal="left" vertical="center"/>
    </xf>
    <xf numFmtId="0" fontId="32" fillId="0" borderId="6" xfId="5" applyFont="1" applyBorder="1" applyAlignment="1">
      <alignment horizontal="center" vertical="center"/>
    </xf>
    <xf numFmtId="0" fontId="32" fillId="0" borderId="7" xfId="5" applyFont="1" applyBorder="1" applyAlignment="1">
      <alignment horizontal="center" vertical="center"/>
    </xf>
    <xf numFmtId="0" fontId="32" fillId="0" borderId="8" xfId="5" applyFont="1" applyBorder="1" applyAlignment="1">
      <alignment horizontal="center" vertical="center"/>
    </xf>
    <xf numFmtId="0" fontId="32" fillId="0" borderId="6" xfId="5" applyFont="1" applyBorder="1" applyAlignment="1">
      <alignment horizontal="left" vertical="center"/>
    </xf>
    <xf numFmtId="0" fontId="32" fillId="0" borderId="7" xfId="5" applyFont="1" applyBorder="1" applyAlignment="1">
      <alignment horizontal="left" vertical="center"/>
    </xf>
    <xf numFmtId="0" fontId="32" fillId="0" borderId="8" xfId="5" applyFont="1" applyBorder="1" applyAlignment="1">
      <alignment horizontal="left" vertical="center"/>
    </xf>
    <xf numFmtId="0" fontId="6" fillId="3" borderId="19" xfId="5" applyFont="1" applyFill="1" applyBorder="1" applyAlignment="1">
      <alignment horizontal="left" vertical="center"/>
    </xf>
    <xf numFmtId="0" fontId="64" fillId="3" borderId="5" xfId="5" applyFont="1" applyFill="1" applyBorder="1" applyAlignment="1">
      <alignment horizontal="center" vertical="center" wrapText="1"/>
    </xf>
    <xf numFmtId="0" fontId="64" fillId="3" borderId="65" xfId="5" applyFont="1" applyFill="1" applyBorder="1" applyAlignment="1">
      <alignment horizontal="center" vertical="center" wrapText="1"/>
    </xf>
    <xf numFmtId="0" fontId="64" fillId="3" borderId="42" xfId="5" applyFont="1" applyFill="1" applyBorder="1" applyAlignment="1">
      <alignment horizontal="center" vertical="center" wrapText="1"/>
    </xf>
    <xf numFmtId="0" fontId="64" fillId="3" borderId="41" xfId="5" applyFont="1" applyFill="1" applyBorder="1" applyAlignment="1">
      <alignment horizontal="center" vertical="center" wrapText="1"/>
    </xf>
    <xf numFmtId="0" fontId="64" fillId="3" borderId="70" xfId="5" applyFont="1" applyFill="1" applyBorder="1" applyAlignment="1">
      <alignment horizontal="center" vertical="center" wrapText="1"/>
    </xf>
    <xf numFmtId="0" fontId="64" fillId="3" borderId="30" xfId="5" applyFont="1" applyFill="1" applyBorder="1" applyAlignment="1">
      <alignment horizontal="center" vertical="center" wrapText="1"/>
    </xf>
    <xf numFmtId="0" fontId="64" fillId="3" borderId="39" xfId="5" applyFont="1" applyFill="1" applyBorder="1" applyAlignment="1">
      <alignment horizontal="center" vertical="center" wrapText="1"/>
    </xf>
    <xf numFmtId="0" fontId="21" fillId="0" borderId="13" xfId="5" applyFont="1" applyBorder="1" applyAlignment="1">
      <alignment horizontal="left" vertical="center" wrapText="1"/>
    </xf>
    <xf numFmtId="0" fontId="21" fillId="0" borderId="12" xfId="5" applyFont="1" applyBorder="1" applyAlignment="1">
      <alignment horizontal="left" vertical="center" wrapText="1"/>
    </xf>
    <xf numFmtId="0" fontId="21" fillId="0" borderId="11" xfId="5" applyFont="1" applyBorder="1" applyAlignment="1">
      <alignment horizontal="left" vertical="center" wrapText="1"/>
    </xf>
    <xf numFmtId="0" fontId="17" fillId="0" borderId="0" xfId="5" applyFont="1" applyAlignment="1">
      <alignment horizontal="left" vertical="top" wrapText="1"/>
    </xf>
    <xf numFmtId="0" fontId="36" fillId="3" borderId="43" xfId="5" applyFont="1" applyFill="1" applyBorder="1" applyAlignment="1">
      <alignment horizontal="left" vertical="center" wrapText="1"/>
    </xf>
    <xf numFmtId="0" fontId="36" fillId="3" borderId="42" xfId="5" applyFont="1" applyFill="1" applyBorder="1" applyAlignment="1">
      <alignment horizontal="left" vertical="center" wrapText="1"/>
    </xf>
    <xf numFmtId="0" fontId="36" fillId="3" borderId="41" xfId="5" applyFont="1" applyFill="1" applyBorder="1" applyAlignment="1">
      <alignment horizontal="left" vertical="center" wrapText="1"/>
    </xf>
    <xf numFmtId="0" fontId="36" fillId="3" borderId="40" xfId="5" applyFont="1" applyFill="1" applyBorder="1" applyAlignment="1">
      <alignment horizontal="left" vertical="center" wrapText="1"/>
    </xf>
    <xf numFmtId="0" fontId="36" fillId="3" borderId="30" xfId="5" applyFont="1" applyFill="1" applyBorder="1" applyAlignment="1">
      <alignment horizontal="left" vertical="center" wrapText="1"/>
    </xf>
    <xf numFmtId="0" fontId="36" fillId="3" borderId="39" xfId="5" applyFont="1" applyFill="1" applyBorder="1" applyAlignment="1">
      <alignment horizontal="left" vertical="center" wrapText="1"/>
    </xf>
    <xf numFmtId="0" fontId="16" fillId="0" borderId="28" xfId="5" applyFont="1" applyBorder="1" applyAlignment="1">
      <alignment horizontal="center" vertical="center" wrapText="1"/>
    </xf>
    <xf numFmtId="0" fontId="16" fillId="0" borderId="5" xfId="5" quotePrefix="1" applyFont="1" applyBorder="1" applyAlignment="1">
      <alignment horizontal="center" vertical="center" wrapText="1"/>
    </xf>
    <xf numFmtId="0" fontId="32" fillId="0" borderId="44" xfId="5" applyFont="1" applyBorder="1" applyAlignment="1">
      <alignment horizontal="center" vertical="center"/>
    </xf>
    <xf numFmtId="0" fontId="32" fillId="0" borderId="34" xfId="5" applyFont="1" applyBorder="1" applyAlignment="1">
      <alignment horizontal="center" vertical="center"/>
    </xf>
    <xf numFmtId="0" fontId="32" fillId="0" borderId="33" xfId="5" applyFont="1" applyBorder="1" applyAlignment="1">
      <alignment horizontal="center" vertical="center"/>
    </xf>
    <xf numFmtId="0" fontId="16" fillId="0" borderId="0" xfId="5" applyFont="1" applyAlignment="1">
      <alignment horizontal="right" vertical="center"/>
    </xf>
    <xf numFmtId="0" fontId="16" fillId="0" borderId="0" xfId="5" applyFont="1" applyAlignment="1">
      <alignment horizontal="center" vertical="center"/>
    </xf>
    <xf numFmtId="0" fontId="23" fillId="0" borderId="0" xfId="5" applyFont="1" applyAlignment="1">
      <alignment horizontal="left" vertical="center" wrapText="1"/>
    </xf>
    <xf numFmtId="0" fontId="32" fillId="0" borderId="44" xfId="5" applyFont="1" applyBorder="1" applyAlignment="1">
      <alignment horizontal="left" vertical="center"/>
    </xf>
    <xf numFmtId="0" fontId="32" fillId="0" borderId="34" xfId="5" applyFont="1" applyBorder="1" applyAlignment="1">
      <alignment horizontal="left" vertical="center"/>
    </xf>
    <xf numFmtId="0" fontId="32" fillId="0" borderId="45" xfId="5" applyFont="1" applyBorder="1" applyAlignment="1">
      <alignment horizontal="left" vertical="center"/>
    </xf>
    <xf numFmtId="0" fontId="36" fillId="0" borderId="44" xfId="5" applyFont="1" applyBorder="1" applyAlignment="1">
      <alignment horizontal="left" vertical="center"/>
    </xf>
    <xf numFmtId="0" fontId="32" fillId="0" borderId="31" xfId="5" applyFont="1" applyBorder="1" applyAlignment="1">
      <alignment horizontal="center" vertical="center"/>
    </xf>
    <xf numFmtId="0" fontId="16" fillId="0" borderId="27" xfId="5" applyFont="1" applyBorder="1" applyAlignment="1">
      <alignment horizontal="center" vertical="center"/>
    </xf>
    <xf numFmtId="0" fontId="2" fillId="0" borderId="0" xfId="6" applyAlignment="1">
      <alignment horizontal="left" wrapText="1"/>
    </xf>
    <xf numFmtId="49" fontId="2" fillId="5" borderId="54" xfId="6" applyNumberFormat="1" applyFill="1" applyBorder="1" applyAlignment="1" applyProtection="1">
      <alignment horizontal="left" vertical="center" wrapText="1" indent="1"/>
      <protection locked="0"/>
    </xf>
    <xf numFmtId="49" fontId="2" fillId="5" borderId="53" xfId="6" applyNumberFormat="1" applyFill="1" applyBorder="1" applyAlignment="1" applyProtection="1">
      <alignment horizontal="left" vertical="center" wrapText="1" indent="1"/>
      <protection locked="0"/>
    </xf>
    <xf numFmtId="49" fontId="2" fillId="5" borderId="52" xfId="6" applyNumberFormat="1" applyFill="1" applyBorder="1" applyAlignment="1" applyProtection="1">
      <alignment horizontal="center" vertical="center" wrapText="1"/>
      <protection locked="0"/>
    </xf>
    <xf numFmtId="49" fontId="2" fillId="5" borderId="51" xfId="6" applyNumberFormat="1" applyFill="1" applyBorder="1" applyAlignment="1" applyProtection="1">
      <alignment horizontal="center" vertical="center" wrapText="1"/>
      <protection locked="0"/>
    </xf>
    <xf numFmtId="49" fontId="2" fillId="5" borderId="49" xfId="6" applyNumberFormat="1" applyFill="1" applyBorder="1" applyAlignment="1" applyProtection="1">
      <alignment horizontal="left" vertical="center" wrapText="1" indent="1"/>
      <protection locked="0"/>
    </xf>
    <xf numFmtId="49" fontId="2" fillId="5" borderId="48" xfId="6" applyNumberFormat="1" applyFill="1" applyBorder="1" applyAlignment="1" applyProtection="1">
      <alignment horizontal="left" vertical="center" wrapText="1" indent="1"/>
      <protection locked="0"/>
    </xf>
    <xf numFmtId="49" fontId="2" fillId="5" borderId="52" xfId="6" applyNumberFormat="1" applyFill="1" applyBorder="1" applyAlignment="1" applyProtection="1">
      <alignment horizontal="left" vertical="center" wrapText="1" indent="1"/>
      <protection locked="0"/>
    </xf>
    <xf numFmtId="0" fontId="21" fillId="0" borderId="13" xfId="6" applyFont="1" applyBorder="1" applyAlignment="1">
      <alignment horizontal="left" vertical="center" wrapText="1"/>
    </xf>
    <xf numFmtId="0" fontId="21" fillId="0" borderId="12" xfId="6" applyFont="1" applyBorder="1" applyAlignment="1">
      <alignment horizontal="left" vertical="center" wrapText="1"/>
    </xf>
    <xf numFmtId="0" fontId="21" fillId="0" borderId="11" xfId="6" applyFont="1" applyBorder="1" applyAlignment="1">
      <alignment horizontal="left" vertical="center" wrapText="1"/>
    </xf>
    <xf numFmtId="0" fontId="48" fillId="0" borderId="0" xfId="6" applyFont="1" applyAlignment="1">
      <alignment horizontal="left" vertical="top" wrapText="1"/>
    </xf>
    <xf numFmtId="0" fontId="2" fillId="0" borderId="42" xfId="6" applyBorder="1" applyAlignment="1">
      <alignment horizontal="right"/>
    </xf>
    <xf numFmtId="49" fontId="2" fillId="5" borderId="47" xfId="6" applyNumberFormat="1" applyFill="1" applyBorder="1" applyAlignment="1" applyProtection="1">
      <alignment horizontal="center" vertical="center" wrapText="1"/>
      <protection locked="0"/>
    </xf>
    <xf numFmtId="49" fontId="2" fillId="5" borderId="46" xfId="6" applyNumberFormat="1" applyFill="1" applyBorder="1" applyAlignment="1" applyProtection="1">
      <alignment horizontal="center" vertical="center" wrapText="1"/>
      <protection locked="0"/>
    </xf>
    <xf numFmtId="0" fontId="2" fillId="0" borderId="5" xfId="6" applyBorder="1" applyAlignment="1">
      <alignment horizontal="center" vertical="center" wrapText="1"/>
    </xf>
    <xf numFmtId="49" fontId="2" fillId="5" borderId="57" xfId="6" applyNumberFormat="1" applyFill="1" applyBorder="1" applyAlignment="1" applyProtection="1">
      <alignment horizontal="center" vertical="center" wrapText="1"/>
      <protection locked="0"/>
    </xf>
    <xf numFmtId="49" fontId="2" fillId="5" borderId="56" xfId="6" applyNumberFormat="1" applyFill="1" applyBorder="1" applyAlignment="1" applyProtection="1">
      <alignment horizontal="center" vertical="center" wrapText="1"/>
      <protection locked="0"/>
    </xf>
    <xf numFmtId="0" fontId="55" fillId="0" borderId="6" xfId="6" applyFont="1" applyBorder="1" applyAlignment="1">
      <alignment horizontal="left" vertical="center"/>
    </xf>
    <xf numFmtId="0" fontId="55" fillId="0" borderId="7" xfId="6" applyFont="1" applyBorder="1" applyAlignment="1">
      <alignment horizontal="left" vertical="center"/>
    </xf>
    <xf numFmtId="0" fontId="51" fillId="0" borderId="0" xfId="6" applyFont="1" applyAlignment="1">
      <alignment horizontal="center" vertical="top"/>
    </xf>
    <xf numFmtId="0" fontId="54" fillId="0" borderId="63" xfId="6" applyFont="1" applyBorder="1" applyAlignment="1" applyProtection="1">
      <alignment horizontal="left" vertical="center" indent="1"/>
      <protection locked="0"/>
    </xf>
    <xf numFmtId="49" fontId="2" fillId="5" borderId="59" xfId="6" applyNumberFormat="1" applyFill="1" applyBorder="1" applyAlignment="1" applyProtection="1">
      <alignment horizontal="left" vertical="center" wrapText="1" indent="1"/>
      <protection locked="0"/>
    </xf>
    <xf numFmtId="49" fontId="2" fillId="5" borderId="58" xfId="6" applyNumberFormat="1" applyFill="1" applyBorder="1" applyAlignment="1" applyProtection="1">
      <alignment horizontal="left" vertical="center" wrapText="1" indent="1"/>
      <protection locked="0"/>
    </xf>
    <xf numFmtId="49" fontId="2" fillId="5" borderId="57" xfId="6" applyNumberFormat="1" applyFill="1" applyBorder="1" applyAlignment="1" applyProtection="1">
      <alignment horizontal="left" vertical="center" wrapText="1" indent="1"/>
      <protection locked="0"/>
    </xf>
    <xf numFmtId="0" fontId="54" fillId="0" borderId="0" xfId="6" applyFont="1" applyAlignment="1" applyProtection="1">
      <alignment horizontal="left" vertical="center"/>
      <protection locked="0"/>
    </xf>
    <xf numFmtId="0" fontId="2" fillId="0" borderId="62" xfId="6" applyBorder="1" applyAlignment="1">
      <alignment horizontal="left" vertical="center" wrapText="1"/>
    </xf>
    <xf numFmtId="0" fontId="2" fillId="0" borderId="0" xfId="6" applyAlignment="1">
      <alignment horizontal="left" vertical="center" wrapText="1"/>
    </xf>
    <xf numFmtId="0" fontId="16" fillId="5" borderId="6" xfId="5" applyFont="1" applyFill="1" applyBorder="1" applyAlignment="1" applyProtection="1">
      <alignment horizontal="center" vertical="center"/>
      <protection locked="0"/>
    </xf>
    <xf numFmtId="0" fontId="16" fillId="5" borderId="7" xfId="5" applyFont="1" applyFill="1" applyBorder="1" applyAlignment="1" applyProtection="1">
      <alignment horizontal="center" vertical="center"/>
      <protection locked="0"/>
    </xf>
    <xf numFmtId="0" fontId="16" fillId="5" borderId="8" xfId="5" applyFont="1" applyFill="1" applyBorder="1" applyAlignment="1" applyProtection="1">
      <alignment horizontal="center" vertical="center"/>
      <protection locked="0"/>
    </xf>
    <xf numFmtId="3" fontId="16" fillId="5" borderId="6" xfId="5" applyNumberFormat="1" applyFont="1" applyFill="1" applyBorder="1" applyAlignment="1" applyProtection="1">
      <alignment horizontal="center" vertical="center"/>
      <protection locked="0"/>
    </xf>
    <xf numFmtId="3" fontId="16" fillId="5" borderId="7" xfId="5" applyNumberFormat="1" applyFont="1" applyFill="1" applyBorder="1" applyAlignment="1" applyProtection="1">
      <alignment horizontal="center" vertical="center"/>
      <protection locked="0"/>
    </xf>
    <xf numFmtId="3" fontId="16" fillId="5" borderId="8" xfId="5" applyNumberFormat="1" applyFont="1" applyFill="1" applyBorder="1" applyAlignment="1" applyProtection="1">
      <alignment horizontal="center" vertical="center"/>
      <protection locked="0"/>
    </xf>
  </cellXfs>
  <cellStyles count="7">
    <cellStyle name="Komma" xfId="1" builtinId="3"/>
    <cellStyle name="Link" xfId="2" builtinId="8"/>
    <cellStyle name="Standard" xfId="0" builtinId="0"/>
    <cellStyle name="Standard 2" xfId="3" xr:uid="{00000000-0005-0000-0000-000003000000}"/>
    <cellStyle name="Standard 3" xfId="5" xr:uid="{8B5FD961-DA40-4EC2-A0EB-7361FAD2AA03}"/>
    <cellStyle name="Standard 4" xfId="6" xr:uid="{93A4ABF3-A233-44EF-B6FD-C4F9002343F1}"/>
    <cellStyle name="Währung" xfId="4" builtin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9525</xdr:colOff>
          <xdr:row>4</xdr:row>
          <xdr:rowOff>38100</xdr:rowOff>
        </xdr:from>
        <xdr:to>
          <xdr:col>20</xdr:col>
          <xdr:colOff>180975</xdr:colOff>
          <xdr:row>4</xdr:row>
          <xdr:rowOff>295275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5</xdr:row>
          <xdr:rowOff>38100</xdr:rowOff>
        </xdr:from>
        <xdr:to>
          <xdr:col>20</xdr:col>
          <xdr:colOff>180975</xdr:colOff>
          <xdr:row>5</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5</xdr:row>
          <xdr:rowOff>38100</xdr:rowOff>
        </xdr:from>
        <xdr:to>
          <xdr:col>28</xdr:col>
          <xdr:colOff>180975</xdr:colOff>
          <xdr:row>5</xdr:row>
          <xdr:rowOff>295275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5</xdr:row>
          <xdr:rowOff>38100</xdr:rowOff>
        </xdr:from>
        <xdr:to>
          <xdr:col>36</xdr:col>
          <xdr:colOff>180975</xdr:colOff>
          <xdr:row>5</xdr:row>
          <xdr:rowOff>295275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4</xdr:row>
          <xdr:rowOff>38100</xdr:rowOff>
        </xdr:from>
        <xdr:to>
          <xdr:col>28</xdr:col>
          <xdr:colOff>180975</xdr:colOff>
          <xdr:row>4</xdr:row>
          <xdr:rowOff>295275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4</xdr:row>
          <xdr:rowOff>38100</xdr:rowOff>
        </xdr:from>
        <xdr:to>
          <xdr:col>36</xdr:col>
          <xdr:colOff>180975</xdr:colOff>
          <xdr:row>4</xdr:row>
          <xdr:rowOff>295275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9525</xdr:colOff>
          <xdr:row>4</xdr:row>
          <xdr:rowOff>38100</xdr:rowOff>
        </xdr:from>
        <xdr:to>
          <xdr:col>44</xdr:col>
          <xdr:colOff>180975</xdr:colOff>
          <xdr:row>4</xdr:row>
          <xdr:rowOff>295275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19</xdr:row>
          <xdr:rowOff>38100</xdr:rowOff>
        </xdr:from>
        <xdr:to>
          <xdr:col>0</xdr:col>
          <xdr:colOff>171450</xdr:colOff>
          <xdr:row>19</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38100</xdr:rowOff>
        </xdr:from>
        <xdr:to>
          <xdr:col>0</xdr:col>
          <xdr:colOff>171450</xdr:colOff>
          <xdr:row>18</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41</xdr:col>
      <xdr:colOff>151087</xdr:colOff>
      <xdr:row>0</xdr:row>
      <xdr:rowOff>216776</xdr:rowOff>
    </xdr:from>
    <xdr:ext cx="1865289" cy="334964"/>
    <xdr:pic>
      <xdr:nvPicPr>
        <xdr:cNvPr id="2" name="Grafik 1">
          <a:extLst>
            <a:ext uri="{FF2B5EF4-FFF2-40B4-BE49-F238E27FC236}">
              <a16:creationId xmlns:a16="http://schemas.microsoft.com/office/drawing/2014/main" id="{E3E39962-2649-4A56-B1A5-B2B3AAF577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393087" y="188201"/>
          <a:ext cx="1865289" cy="33496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773313</xdr:colOff>
      <xdr:row>0</xdr:row>
      <xdr:rowOff>212912</xdr:rowOff>
    </xdr:from>
    <xdr:ext cx="1996849" cy="358589"/>
    <xdr:pic>
      <xdr:nvPicPr>
        <xdr:cNvPr id="2" name="Grafik 1">
          <a:extLst>
            <a:ext uri="{FF2B5EF4-FFF2-40B4-BE49-F238E27FC236}">
              <a16:creationId xmlns:a16="http://schemas.microsoft.com/office/drawing/2014/main" id="{E8DF58C0-A056-4B18-9921-3A9553D714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3813" y="165287"/>
          <a:ext cx="1996849" cy="358589"/>
        </a:xfrm>
        <a:prstGeom prst="rect">
          <a:avLst/>
        </a:prstGeom>
      </xdr:spPr>
    </xdr:pic>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tabSelected="1" zoomScale="115" zoomScaleNormal="115" workbookViewId="0">
      <selection activeCell="B3" sqref="B3:D3"/>
    </sheetView>
  </sheetViews>
  <sheetFormatPr baseColWidth="10" defaultColWidth="11.42578125" defaultRowHeight="16.899999999999999" customHeight="1"/>
  <cols>
    <col min="1" max="1" width="24.28515625" style="2" customWidth="1"/>
    <col min="2" max="2" width="32.42578125" style="2" customWidth="1"/>
    <col min="3" max="3" width="21.28515625" style="2" customWidth="1"/>
    <col min="4" max="4" width="10.85546875" style="2" customWidth="1"/>
    <col min="5" max="5" width="3.5703125" style="2" customWidth="1"/>
    <col min="6" max="6" width="70.85546875" style="2" customWidth="1"/>
    <col min="7" max="7" width="11.28515625" style="2" hidden="1" customWidth="1"/>
    <col min="8" max="8" width="5.140625" style="2" hidden="1" customWidth="1"/>
    <col min="9" max="11" width="11.42578125" style="2"/>
    <col min="12" max="12" width="17.7109375" style="2" customWidth="1"/>
    <col min="13" max="16384" width="11.42578125" style="2"/>
  </cols>
  <sheetData>
    <row r="1" spans="1:8" ht="42" customHeight="1">
      <c r="A1" s="90" t="s">
        <v>125</v>
      </c>
      <c r="B1" s="90"/>
      <c r="C1" s="90"/>
      <c r="D1" s="88"/>
    </row>
    <row r="2" spans="1:8" ht="16.5" customHeight="1">
      <c r="A2" s="11" t="s">
        <v>123</v>
      </c>
      <c r="F2" s="75" t="s">
        <v>27</v>
      </c>
    </row>
    <row r="3" spans="1:8" ht="16.899999999999999" customHeight="1">
      <c r="A3" s="3" t="s">
        <v>160</v>
      </c>
      <c r="B3" s="92"/>
      <c r="C3" s="93"/>
      <c r="D3" s="94"/>
      <c r="F3" s="76" t="str">
        <f>IF(LEN(B3)&gt;5, "OK", "Bitte Vor UND Nachname angeben")</f>
        <v>Bitte Vor UND Nachname angeben</v>
      </c>
    </row>
    <row r="4" spans="1:8" ht="16.899999999999999" customHeight="1">
      <c r="A4" s="3" t="s">
        <v>21</v>
      </c>
      <c r="B4" s="92"/>
      <c r="C4" s="93"/>
      <c r="D4" s="94"/>
      <c r="F4" s="76" t="str">
        <f>IF(LEN(B4)&gt;9, "OK", "Bitte Straße, PLZ und Ort angeben")</f>
        <v>Bitte Straße, PLZ und Ort angeben</v>
      </c>
    </row>
    <row r="5" spans="1:8" ht="16.899999999999999" customHeight="1">
      <c r="A5" s="3" t="s">
        <v>20</v>
      </c>
      <c r="B5" s="92"/>
      <c r="C5" s="93"/>
      <c r="D5" s="94"/>
      <c r="F5" s="76" t="str">
        <f>IF(AND(MOD(_xlfn.DECIMAL(B5,13),11)=0,B5&gt;1000111110),"OK - Vorbehaltlich Zahlendreher","nicht gültig oder nicht eingegeben!")</f>
        <v>nicht gültig oder nicht eingegeben!</v>
      </c>
    </row>
    <row r="6" spans="1:8" ht="16.899999999999999" customHeight="1">
      <c r="A6" s="3" t="s">
        <v>22</v>
      </c>
      <c r="B6" s="95"/>
      <c r="C6" s="96"/>
      <c r="D6" s="97"/>
      <c r="F6" s="76" t="str">
        <f>IF(LEN(B6)&gt;7,"OK - vorbehaltlich Tippfehler", "Bitte eine Telefonnummer inkl. Ländervorwahl im Format '+43 000 12345678 eingeben")</f>
        <v>Bitte eine Telefonnummer inkl. Ländervorwahl im Format '+43 000 12345678 eingeben</v>
      </c>
      <c r="G6" s="2" t="s">
        <v>28</v>
      </c>
      <c r="H6" s="2" t="s">
        <v>29</v>
      </c>
    </row>
    <row r="7" spans="1:8" ht="16.899999999999999" customHeight="1">
      <c r="A7" s="3" t="s">
        <v>23</v>
      </c>
      <c r="B7" s="98"/>
      <c r="C7" s="93"/>
      <c r="D7" s="94"/>
      <c r="F7" s="76" t="str">
        <f>IF(SUM(G7:H7)=2,"OK - vorbehaltlich Tippfehler", "E-Mail Adresse nicht gültig!")</f>
        <v>E-Mail Adresse nicht gültig!</v>
      </c>
      <c r="G7" s="2">
        <f>IF(ISERROR(FIND(G6,$B$7)),0,1)</f>
        <v>0</v>
      </c>
      <c r="H7" s="2">
        <f>IF(ISERROR(FIND(H6,$B$7)),0,1)</f>
        <v>0</v>
      </c>
    </row>
    <row r="8" spans="1:8" ht="8.25" customHeight="1">
      <c r="B8" s="4"/>
      <c r="C8" s="4"/>
      <c r="D8" s="4"/>
      <c r="F8" s="76"/>
    </row>
    <row r="9" spans="1:8" ht="16.899999999999999" customHeight="1">
      <c r="A9" s="71" t="s">
        <v>159</v>
      </c>
      <c r="B9" s="91"/>
      <c r="C9" s="91"/>
      <c r="D9" s="91"/>
      <c r="F9" s="76" t="str">
        <f>IF(LEN(B9)&gt;5, "OK", "Bitte Vor UND Nachname angeben")</f>
        <v>Bitte Vor UND Nachname angeben</v>
      </c>
    </row>
    <row r="10" spans="1:8" ht="16.899999999999999" customHeight="1">
      <c r="A10" s="71" t="s">
        <v>178</v>
      </c>
      <c r="B10" s="91" t="s">
        <v>25</v>
      </c>
      <c r="C10" s="91"/>
      <c r="D10" s="91"/>
      <c r="F10" s="76" t="str">
        <f>IF(B10&lt;&gt;"Funktion/Tätigkeit auswählen","OK","Bitte Hauptfunktion auswählen")</f>
        <v>Bitte Hauptfunktion auswählen</v>
      </c>
      <c r="G10" s="2" t="s">
        <v>153</v>
      </c>
      <c r="H10" s="2" t="s">
        <v>154</v>
      </c>
    </row>
    <row r="11" spans="1:8" ht="16.899999999999999" customHeight="1">
      <c r="A11" s="71" t="s">
        <v>145</v>
      </c>
      <c r="B11" s="91"/>
      <c r="C11" s="91"/>
      <c r="D11" s="91"/>
      <c r="F11" s="76" t="str">
        <f>IF(SUM(G11:H11)&gt;1,"OK - vorbehaltlich Tippfehler", "Bitte den Verein in () anageben.")</f>
        <v>Bitte den Verein in () anageben.</v>
      </c>
      <c r="G11" s="2">
        <f>IF(ISERROR(FIND(G10,$B$11)),0,1)</f>
        <v>0</v>
      </c>
      <c r="H11" s="2">
        <f>IF(ISERROR(FIND(H10,$B$11)),0,1)</f>
        <v>0</v>
      </c>
    </row>
    <row r="12" spans="1:8" ht="16.899999999999999" customHeight="1">
      <c r="A12" s="71" t="s">
        <v>188</v>
      </c>
      <c r="B12" s="99"/>
      <c r="C12" s="99"/>
      <c r="D12" s="99"/>
      <c r="F12" s="76"/>
    </row>
    <row r="13" spans="1:8" ht="16.899999999999999" customHeight="1">
      <c r="A13" s="71" t="s">
        <v>189</v>
      </c>
      <c r="B13" s="99"/>
      <c r="C13" s="99"/>
      <c r="D13" s="99"/>
      <c r="F13" s="76"/>
    </row>
    <row r="14" spans="1:8" ht="16.899999999999999" customHeight="1">
      <c r="A14" s="71" t="s">
        <v>177</v>
      </c>
      <c r="B14" s="100">
        <f>(_xlfn.DAYS(B13, B12))+1</f>
        <v>1</v>
      </c>
      <c r="C14" s="101"/>
      <c r="D14" s="102"/>
      <c r="F14" s="76"/>
      <c r="G14" s="82"/>
    </row>
    <row r="15" spans="1:8" ht="16.899999999999999" customHeight="1">
      <c r="A15" s="71" t="s">
        <v>26</v>
      </c>
      <c r="B15" s="91"/>
      <c r="C15" s="91"/>
      <c r="D15" s="91"/>
      <c r="F15" s="76" t="str">
        <f>IF(B15&gt;B14, "Es dürfen nicht mehr Einsatz- als Veranstaltungstage eingetragen werden!", "OK - vorbehaltlich Prüfung")</f>
        <v>OK - vorbehaltlich Prüfung</v>
      </c>
    </row>
    <row r="16" spans="1:8" ht="16.899999999999999" customHeight="1">
      <c r="A16" s="71" t="s">
        <v>150</v>
      </c>
      <c r="B16" s="91">
        <v>1</v>
      </c>
      <c r="C16" s="91"/>
      <c r="D16" s="91"/>
      <c r="F16" s="76" t="str">
        <f>IF(OR(B16=0,B16="Anzahl ausgebildeter Personen"),"OK","Teilnehmerliste mit Helfern/Auszubildenden verpflichtend auszufüllen samt Unterschriften")</f>
        <v>Teilnehmerliste mit Helfern/Auszubildenden verpflichtend auszufüllen samt Unterschriften</v>
      </c>
    </row>
    <row r="17" spans="1:6" ht="10.5" customHeight="1">
      <c r="F17" s="76"/>
    </row>
    <row r="18" spans="1:6" ht="16.899999999999999" customHeight="1">
      <c r="A18" s="5" t="s">
        <v>1</v>
      </c>
      <c r="F18" s="76"/>
    </row>
    <row r="19" spans="1:6" ht="16.899999999999999" customHeight="1">
      <c r="A19" s="30" t="s">
        <v>119</v>
      </c>
      <c r="B19" s="108" t="s">
        <v>120</v>
      </c>
      <c r="C19" s="109"/>
      <c r="D19" s="9" t="s">
        <v>121</v>
      </c>
      <c r="F19" s="76"/>
    </row>
    <row r="20" spans="1:6" ht="34.5" customHeight="1">
      <c r="A20" s="27" t="s">
        <v>155</v>
      </c>
      <c r="B20" s="106" t="s">
        <v>187</v>
      </c>
      <c r="C20" s="106"/>
      <c r="D20" s="28">
        <f>'Tatsächliche Reisekosten'!AX17</f>
        <v>0</v>
      </c>
      <c r="F20" s="76"/>
    </row>
    <row r="21" spans="1:6" ht="23.25" customHeight="1">
      <c r="A21" s="27" t="s">
        <v>151</v>
      </c>
      <c r="B21" s="107" t="s">
        <v>118</v>
      </c>
      <c r="C21" s="107"/>
      <c r="D21" s="79">
        <v>0</v>
      </c>
      <c r="F21" s="76" t="str">
        <f>IF(D21&gt;0,"Ticket bitte als Foto oder Original übermitteln.","")</f>
        <v/>
      </c>
    </row>
    <row r="22" spans="1:6" ht="23.25" customHeight="1">
      <c r="A22" s="27" t="s">
        <v>151</v>
      </c>
      <c r="B22" s="107" t="s">
        <v>118</v>
      </c>
      <c r="C22" s="107"/>
      <c r="D22" s="79">
        <v>0</v>
      </c>
      <c r="F22" s="76" t="str">
        <f>IF(D22&gt;0,"Ticket bitte als Foto oder Original übermitteln.","")</f>
        <v/>
      </c>
    </row>
    <row r="23" spans="1:6" ht="23.25" customHeight="1">
      <c r="A23" s="27" t="s">
        <v>151</v>
      </c>
      <c r="B23" s="107" t="s">
        <v>118</v>
      </c>
      <c r="C23" s="107"/>
      <c r="D23" s="79">
        <v>0</v>
      </c>
      <c r="F23" s="76" t="str">
        <f>IF(D23&gt;0,"Ticket bitte als Foto oder Original übermitteln.","")</f>
        <v/>
      </c>
    </row>
    <row r="24" spans="1:6" ht="23.25" customHeight="1">
      <c r="A24" s="27" t="s">
        <v>151</v>
      </c>
      <c r="B24" s="107" t="s">
        <v>118</v>
      </c>
      <c r="C24" s="107"/>
      <c r="D24" s="79">
        <v>0</v>
      </c>
      <c r="F24" s="76" t="str">
        <f>IF(D24&gt;0,"Ticket bitte als Foto oder Original übermitteln.","")</f>
        <v/>
      </c>
    </row>
    <row r="25" spans="1:6" ht="16.899999999999999" customHeight="1">
      <c r="A25" s="11" t="s">
        <v>122</v>
      </c>
      <c r="C25" s="9" t="s">
        <v>10</v>
      </c>
      <c r="D25" s="32">
        <f>SUM(D18:D24)</f>
        <v>0</v>
      </c>
      <c r="F25" s="76"/>
    </row>
    <row r="26" spans="1:6" ht="9.75" customHeight="1">
      <c r="F26" s="76"/>
    </row>
    <row r="27" spans="1:6" ht="16.899999999999999" customHeight="1">
      <c r="A27" s="7" t="s">
        <v>124</v>
      </c>
      <c r="B27" s="8"/>
      <c r="C27" s="8"/>
      <c r="D27" s="8"/>
      <c r="F27" s="76"/>
    </row>
    <row r="28" spans="1:6" ht="16.899999999999999" customHeight="1">
      <c r="A28" s="30" t="s">
        <v>4</v>
      </c>
      <c r="B28" s="9" t="s">
        <v>5</v>
      </c>
      <c r="C28" s="9" t="s">
        <v>6</v>
      </c>
      <c r="D28" s="9" t="s">
        <v>121</v>
      </c>
      <c r="F28" s="76"/>
    </row>
    <row r="29" spans="1:6" ht="16.899999999999999" customHeight="1">
      <c r="A29" s="25"/>
      <c r="B29" s="24" t="s">
        <v>179</v>
      </c>
      <c r="C29" s="26"/>
      <c r="D29" s="29">
        <f>VLOOKUP(B29,Auswahlen!$F$2:$J$9,5,FALSE)</f>
        <v>50</v>
      </c>
      <c r="F29" s="76" t="str">
        <f>IF(B29="Vermesser in Ausbildungsfunktion","Teilnehmerliste mit Helfern/Auszubildenden verpflichtend auszufüllen samt Unterschriften","-")</f>
        <v>Teilnehmerliste mit Helfern/Auszubildenden verpflichtend auszufüllen samt Unterschriften</v>
      </c>
    </row>
    <row r="30" spans="1:6" ht="16.899999999999999" customHeight="1">
      <c r="A30" s="25"/>
      <c r="B30" s="24" t="s">
        <v>25</v>
      </c>
      <c r="C30" s="26"/>
      <c r="D30" s="29">
        <f>VLOOKUP(B30,Auswahlen!$F$2:$J$9,5,FALSE)</f>
        <v>0</v>
      </c>
      <c r="F30" s="76" t="str">
        <f t="shared" ref="F30:F35" si="0">IF(B30="Vermesser in Ausbildungsfunktion","Teilnehmerliste verpflichtend auszufüllen samt Unterschriften","-")</f>
        <v>-</v>
      </c>
    </row>
    <row r="31" spans="1:6" ht="16.899999999999999" customHeight="1">
      <c r="A31" s="25"/>
      <c r="B31" s="24" t="s">
        <v>25</v>
      </c>
      <c r="C31" s="26"/>
      <c r="D31" s="29">
        <f>VLOOKUP(B31,Auswahlen!$F$2:$J$9,5,FALSE)</f>
        <v>0</v>
      </c>
      <c r="F31" s="76" t="str">
        <f t="shared" si="0"/>
        <v>-</v>
      </c>
    </row>
    <row r="32" spans="1:6" ht="16.899999999999999" customHeight="1">
      <c r="A32" s="26"/>
      <c r="B32" s="24" t="s">
        <v>25</v>
      </c>
      <c r="C32" s="26"/>
      <c r="D32" s="29">
        <f>VLOOKUP(B32,Auswahlen!$F$2:$J$9,5,FALSE)</f>
        <v>0</v>
      </c>
      <c r="F32" s="76" t="str">
        <f t="shared" si="0"/>
        <v>-</v>
      </c>
    </row>
    <row r="33" spans="1:6" ht="16.899999999999999" customHeight="1">
      <c r="A33" s="26"/>
      <c r="B33" s="24" t="s">
        <v>25</v>
      </c>
      <c r="C33" s="26"/>
      <c r="D33" s="29">
        <f>VLOOKUP(B33,Auswahlen!$F$2:$J$9,5,FALSE)</f>
        <v>0</v>
      </c>
      <c r="F33" s="76" t="str">
        <f t="shared" si="0"/>
        <v>-</v>
      </c>
    </row>
    <row r="34" spans="1:6" ht="16.899999999999999" customHeight="1">
      <c r="A34" s="26"/>
      <c r="B34" s="24" t="s">
        <v>25</v>
      </c>
      <c r="C34" s="26"/>
      <c r="D34" s="29">
        <f>VLOOKUP(B34,Auswahlen!$F$2:$J$9,5,FALSE)</f>
        <v>0</v>
      </c>
      <c r="F34" s="76" t="str">
        <f t="shared" si="0"/>
        <v>-</v>
      </c>
    </row>
    <row r="35" spans="1:6" ht="16.899999999999999" customHeight="1">
      <c r="A35" s="26"/>
      <c r="B35" s="24" t="s">
        <v>25</v>
      </c>
      <c r="C35" s="26"/>
      <c r="D35" s="29">
        <f>VLOOKUP(B35,Auswahlen!$F$2:$J$9,5,FALSE)</f>
        <v>0</v>
      </c>
      <c r="F35" s="76" t="str">
        <f t="shared" si="0"/>
        <v>-</v>
      </c>
    </row>
    <row r="36" spans="1:6" ht="16.899999999999999" customHeight="1">
      <c r="A36" s="8"/>
      <c r="B36" s="8"/>
      <c r="C36" s="9" t="s">
        <v>10</v>
      </c>
      <c r="D36" s="32">
        <f>SUM(D29:D35)</f>
        <v>50</v>
      </c>
      <c r="F36" s="76"/>
    </row>
    <row r="37" spans="1:6" ht="6.75" customHeight="1" thickBot="1">
      <c r="A37" s="8"/>
      <c r="B37" s="8"/>
      <c r="C37" s="8"/>
      <c r="D37" s="31"/>
      <c r="F37" s="76"/>
    </row>
    <row r="38" spans="1:6" ht="16.899999999999999" customHeight="1" thickBot="1">
      <c r="A38" s="110" t="s">
        <v>147</v>
      </c>
      <c r="B38" s="111"/>
      <c r="C38" s="112"/>
      <c r="D38" s="78">
        <f>D36+D25</f>
        <v>50</v>
      </c>
      <c r="F38" s="76"/>
    </row>
    <row r="39" spans="1:6" ht="16.899999999999999" customHeight="1">
      <c r="A39" s="8"/>
      <c r="B39" s="8"/>
      <c r="C39" s="8"/>
      <c r="D39" s="31"/>
      <c r="F39" s="76"/>
    </row>
    <row r="40" spans="1:6" ht="16.899999999999999" customHeight="1">
      <c r="A40" s="5" t="s">
        <v>2</v>
      </c>
      <c r="F40" s="76"/>
    </row>
    <row r="41" spans="1:6" ht="16.899999999999999" customHeight="1">
      <c r="A41" s="6" t="s">
        <v>102</v>
      </c>
      <c r="B41" s="103"/>
      <c r="C41" s="104"/>
      <c r="D41" s="105"/>
      <c r="F41" s="76"/>
    </row>
    <row r="42" spans="1:6" ht="16.899999999999999" customHeight="1">
      <c r="A42" s="6" t="s">
        <v>101</v>
      </c>
      <c r="B42" s="103"/>
      <c r="C42" s="104"/>
      <c r="D42" s="105"/>
      <c r="F42" s="76"/>
    </row>
    <row r="43" spans="1:6" ht="9" customHeight="1">
      <c r="A43" s="23"/>
      <c r="F43" s="76"/>
    </row>
    <row r="44" spans="1:6" ht="16.899999999999999" customHeight="1">
      <c r="A44" s="2" t="s">
        <v>11</v>
      </c>
      <c r="B44" s="10" t="s">
        <v>12</v>
      </c>
      <c r="C44" s="89"/>
      <c r="D44" s="89"/>
      <c r="F44" s="76"/>
    </row>
    <row r="45" spans="1:6" ht="16.899999999999999" customHeight="1">
      <c r="A45" s="87"/>
      <c r="C45" s="89"/>
      <c r="D45" s="89"/>
      <c r="F45" s="76"/>
    </row>
  </sheetData>
  <sheetProtection algorithmName="SHA-512" hashValue="mQ6jy8iiBVkOeaW/oM5EDYOAlX1tZpYWXsAm74JqhqcYAHOtrgcms9jyWg+ZdNnDcE7fQE8BmgjVIt3IL2aZ3g==" saltValue="x5UcRiD0C4kSsAenkJB9YA==" spinCount="100000" sheet="1" selectLockedCells="1"/>
  <mergeCells count="24">
    <mergeCell ref="B16:D16"/>
    <mergeCell ref="A38:C38"/>
    <mergeCell ref="B41:D41"/>
    <mergeCell ref="B21:C21"/>
    <mergeCell ref="B22:C22"/>
    <mergeCell ref="B24:C24"/>
    <mergeCell ref="B19:C19"/>
    <mergeCell ref="B23:C23"/>
    <mergeCell ref="C44:D45"/>
    <mergeCell ref="A1:C1"/>
    <mergeCell ref="B9:D9"/>
    <mergeCell ref="B10:D10"/>
    <mergeCell ref="B11:D11"/>
    <mergeCell ref="B15:D15"/>
    <mergeCell ref="B3:D3"/>
    <mergeCell ref="B4:D4"/>
    <mergeCell ref="B6:D6"/>
    <mergeCell ref="B7:D7"/>
    <mergeCell ref="B13:D13"/>
    <mergeCell ref="B12:D12"/>
    <mergeCell ref="B5:D5"/>
    <mergeCell ref="B14:D14"/>
    <mergeCell ref="B42:D42"/>
    <mergeCell ref="B20:C20"/>
  </mergeCells>
  <phoneticPr fontId="3" type="noConversion"/>
  <conditionalFormatting sqref="A29:A35">
    <cfRule type="duplicateValues" dxfId="0" priority="1"/>
  </conditionalFormatting>
  <pageMargins left="0.7" right="0.3" top="0.70833333333333337" bottom="0.78749999999999998" header="0.51180555555555551" footer="0.52"/>
  <pageSetup paperSize="9" scale="97" firstPageNumber="0" orientation="portrait" horizontalDpi="300" verticalDpi="300" r:id="rId1"/>
  <headerFooter alignWithMargins="0">
    <oddHeader>&amp;R&amp;G</oddHeader>
    <oddFooter>&amp;R&amp;D</oddFooter>
  </headerFooter>
  <rowBreaks count="1" manualBreakCount="1">
    <brk id="47" max="3" man="1"/>
  </rowBreaks>
  <legacyDrawingHF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52556C5B-36EC-4E15-99A3-B9AFB74C556F}">
          <x14:formula1>
            <xm:f>Auswahlen!$F$2:$F$9</xm:f>
          </x14:formula1>
          <xm:sqref>B10:D10 B29:B35</xm:sqref>
        </x14:dataValidation>
        <x14:dataValidation type="list" allowBlank="1" showInputMessage="1" showErrorMessage="1" xr:uid="{E34ABFF1-8999-4791-A7AA-6641E7DBFB6E}">
          <x14:formula1>
            <xm:f>Auswahlen!$I$2:$I$12</xm:f>
          </x14:formula1>
          <xm:sqref>B15:D15</xm:sqref>
        </x14:dataValidation>
        <x14:dataValidation type="list" allowBlank="1" showInputMessage="1" showErrorMessage="1" xr:uid="{C52FCE7B-16AA-49E5-ACC2-9982EE296F49}">
          <x14:formula1>
            <xm:f>Auswahlen!$S$1:$S$27</xm:f>
          </x14:formula1>
          <xm:sqref>B16:D16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81997-C209-4EF7-9D37-9E706748C25E}">
  <dimension ref="A1:BL71"/>
  <sheetViews>
    <sheetView showGridLines="0" showZeros="0" showRuler="0" topLeftCell="A9" zoomScale="145" zoomScaleNormal="145" zoomScaleSheetLayoutView="85" zoomScalePageLayoutView="70" workbookViewId="0">
      <selection activeCell="Z9" sqref="Z9:AB9"/>
    </sheetView>
  </sheetViews>
  <sheetFormatPr baseColWidth="10" defaultRowHeight="11.25"/>
  <cols>
    <col min="1" max="2" width="2.7109375" style="12" customWidth="1"/>
    <col min="3" max="3" width="3.7109375" style="12" customWidth="1"/>
    <col min="4" max="53" width="2.7109375" style="12" customWidth="1"/>
    <col min="54" max="59" width="2.7109375" style="12" hidden="1" customWidth="1"/>
    <col min="60" max="60" width="11.42578125" style="12" hidden="1" customWidth="1"/>
    <col min="61" max="63" width="2.7109375" style="12" hidden="1" customWidth="1"/>
    <col min="64" max="64" width="8.42578125" style="12" hidden="1" customWidth="1"/>
    <col min="65" max="16384" width="11.42578125" style="12"/>
  </cols>
  <sheetData>
    <row r="1" spans="1:64" ht="35.1" customHeight="1">
      <c r="A1" s="155" t="s">
        <v>97</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7"/>
      <c r="AV1" s="157"/>
      <c r="AW1" s="157"/>
      <c r="AX1" s="157"/>
      <c r="AY1" s="157"/>
      <c r="AZ1" s="157"/>
    </row>
    <row r="2" spans="1:64" ht="15" customHeight="1" thickBot="1">
      <c r="A2" s="160" t="s">
        <v>96</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57"/>
      <c r="AV2" s="157"/>
      <c r="AW2" s="157"/>
      <c r="AX2" s="157"/>
      <c r="AY2" s="157"/>
      <c r="AZ2" s="157"/>
    </row>
    <row r="3" spans="1:64" ht="20.100000000000001" customHeight="1">
      <c r="A3" s="193" t="s">
        <v>95</v>
      </c>
      <c r="B3" s="194"/>
      <c r="C3" s="194"/>
      <c r="D3" s="194"/>
      <c r="E3" s="194"/>
      <c r="F3" s="194"/>
      <c r="G3" s="194"/>
      <c r="H3" s="195"/>
      <c r="I3" s="233">
        <f>Abrechnungsformular!B3</f>
        <v>0</v>
      </c>
      <c r="J3" s="234"/>
      <c r="K3" s="234"/>
      <c r="L3" s="234"/>
      <c r="M3" s="234"/>
      <c r="N3" s="234"/>
      <c r="O3" s="234"/>
      <c r="P3" s="234"/>
      <c r="Q3" s="234"/>
      <c r="R3" s="234"/>
      <c r="S3" s="234"/>
      <c r="T3" s="234"/>
      <c r="U3" s="234"/>
      <c r="V3" s="234"/>
      <c r="W3" s="234"/>
      <c r="X3" s="234"/>
      <c r="Y3" s="234"/>
      <c r="Z3" s="234"/>
      <c r="AA3" s="234"/>
      <c r="AB3" s="234"/>
      <c r="AC3" s="234"/>
      <c r="AD3" s="234"/>
      <c r="AE3" s="235"/>
      <c r="AF3" s="236" t="s">
        <v>94</v>
      </c>
      <c r="AG3" s="194"/>
      <c r="AH3" s="194"/>
      <c r="AI3" s="194"/>
      <c r="AJ3" s="194"/>
      <c r="AK3" s="194"/>
      <c r="AL3" s="194"/>
      <c r="AM3" s="194"/>
      <c r="AN3" s="194"/>
      <c r="AO3" s="227">
        <f>Abrechnungsformular!B5</f>
        <v>0</v>
      </c>
      <c r="AP3" s="228"/>
      <c r="AQ3" s="228"/>
      <c r="AR3" s="228"/>
      <c r="AS3" s="228"/>
      <c r="AT3" s="228"/>
      <c r="AU3" s="228"/>
      <c r="AV3" s="228"/>
      <c r="AW3" s="228"/>
      <c r="AX3" s="228"/>
      <c r="AY3" s="228"/>
      <c r="AZ3" s="229"/>
    </row>
    <row r="4" spans="1:64" ht="20.100000000000001" customHeight="1">
      <c r="A4" s="196" t="s">
        <v>93</v>
      </c>
      <c r="B4" s="197"/>
      <c r="C4" s="197"/>
      <c r="D4" s="197"/>
      <c r="E4" s="197"/>
      <c r="F4" s="197"/>
      <c r="G4" s="197"/>
      <c r="H4" s="198"/>
      <c r="I4" s="204">
        <f>Abrechnungsformular!B4</f>
        <v>0</v>
      </c>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6"/>
      <c r="AN4" s="200" t="s">
        <v>92</v>
      </c>
      <c r="AO4" s="197"/>
      <c r="AP4" s="197"/>
      <c r="AQ4" s="201" t="str">
        <f>VLOOKUP(BI4,BK4:BL15,2,FALSE)</f>
        <v>Jänner</v>
      </c>
      <c r="AR4" s="202"/>
      <c r="AS4" s="202"/>
      <c r="AT4" s="202"/>
      <c r="AU4" s="203"/>
      <c r="AV4" s="200" t="s">
        <v>91</v>
      </c>
      <c r="AW4" s="198"/>
      <c r="AX4" s="201">
        <f>YEAR(BH4)</f>
        <v>1900</v>
      </c>
      <c r="AY4" s="202"/>
      <c r="AZ4" s="237"/>
      <c r="BH4" s="81">
        <f>Abrechnungsformular!B12</f>
        <v>0</v>
      </c>
      <c r="BI4" s="12">
        <f>MONTH(BH4)</f>
        <v>1</v>
      </c>
      <c r="BK4" s="12">
        <v>1</v>
      </c>
      <c r="BL4" s="12" t="s">
        <v>165</v>
      </c>
    </row>
    <row r="5" spans="1:64" ht="24.95" customHeight="1">
      <c r="A5" s="219" t="s">
        <v>90</v>
      </c>
      <c r="B5" s="220"/>
      <c r="C5" s="220"/>
      <c r="D5" s="220"/>
      <c r="E5" s="220"/>
      <c r="F5" s="220"/>
      <c r="G5" s="220"/>
      <c r="H5" s="220"/>
      <c r="I5" s="220"/>
      <c r="J5" s="220"/>
      <c r="K5" s="220"/>
      <c r="L5" s="221"/>
      <c r="M5" s="162" t="s">
        <v>89</v>
      </c>
      <c r="N5" s="163"/>
      <c r="O5" s="163"/>
      <c r="P5" s="163"/>
      <c r="Q5" s="163"/>
      <c r="R5" s="163"/>
      <c r="S5" s="163"/>
      <c r="T5" s="163"/>
      <c r="U5" s="162" t="s">
        <v>88</v>
      </c>
      <c r="V5" s="163"/>
      <c r="W5" s="163"/>
      <c r="X5" s="163"/>
      <c r="Y5" s="163"/>
      <c r="Z5" s="163"/>
      <c r="AA5" s="163"/>
      <c r="AB5" s="163"/>
      <c r="AC5" s="163" t="s">
        <v>87</v>
      </c>
      <c r="AD5" s="163"/>
      <c r="AE5" s="163"/>
      <c r="AF5" s="163"/>
      <c r="AG5" s="163"/>
      <c r="AH5" s="163"/>
      <c r="AI5" s="163"/>
      <c r="AJ5" s="163"/>
      <c r="AK5" s="163" t="s">
        <v>86</v>
      </c>
      <c r="AL5" s="163"/>
      <c r="AM5" s="163"/>
      <c r="AN5" s="163"/>
      <c r="AO5" s="163"/>
      <c r="AP5" s="163"/>
      <c r="AQ5" s="163"/>
      <c r="AR5" s="163"/>
      <c r="AS5" s="163" t="s">
        <v>85</v>
      </c>
      <c r="AT5" s="163"/>
      <c r="AU5" s="163"/>
      <c r="AV5" s="163"/>
      <c r="AW5" s="163"/>
      <c r="AX5" s="163"/>
      <c r="AY5" s="163"/>
      <c r="AZ5" s="207"/>
      <c r="BK5" s="12">
        <v>2</v>
      </c>
      <c r="BL5" s="12" t="s">
        <v>166</v>
      </c>
    </row>
    <row r="6" spans="1:64" ht="24.95" customHeight="1">
      <c r="A6" s="222"/>
      <c r="B6" s="223"/>
      <c r="C6" s="223"/>
      <c r="D6" s="223"/>
      <c r="E6" s="223"/>
      <c r="F6" s="223"/>
      <c r="G6" s="223"/>
      <c r="H6" s="223"/>
      <c r="I6" s="223"/>
      <c r="J6" s="223"/>
      <c r="K6" s="223"/>
      <c r="L6" s="224"/>
      <c r="M6" s="162" t="s">
        <v>84</v>
      </c>
      <c r="N6" s="163"/>
      <c r="O6" s="163"/>
      <c r="P6" s="163"/>
      <c r="Q6" s="163"/>
      <c r="R6" s="163"/>
      <c r="S6" s="163"/>
      <c r="T6" s="163"/>
      <c r="U6" s="162" t="s">
        <v>83</v>
      </c>
      <c r="V6" s="163"/>
      <c r="W6" s="163"/>
      <c r="X6" s="163"/>
      <c r="Y6" s="163"/>
      <c r="Z6" s="163"/>
      <c r="AA6" s="163"/>
      <c r="AB6" s="163"/>
      <c r="AC6" s="163" t="s">
        <v>82</v>
      </c>
      <c r="AD6" s="163"/>
      <c r="AE6" s="163"/>
      <c r="AF6" s="163"/>
      <c r="AG6" s="163"/>
      <c r="AH6" s="163"/>
      <c r="AI6" s="163"/>
      <c r="AJ6" s="163"/>
      <c r="AK6" s="163" t="s">
        <v>81</v>
      </c>
      <c r="AL6" s="163"/>
      <c r="AM6" s="163"/>
      <c r="AN6" s="163"/>
      <c r="AO6" s="163"/>
      <c r="AP6" s="163"/>
      <c r="AQ6" s="163"/>
      <c r="AR6" s="163"/>
      <c r="AS6" s="163"/>
      <c r="AT6" s="163"/>
      <c r="AU6" s="163"/>
      <c r="AV6" s="163"/>
      <c r="AW6" s="163"/>
      <c r="AX6" s="163"/>
      <c r="AY6" s="163"/>
      <c r="AZ6" s="207"/>
      <c r="BK6" s="12">
        <v>3</v>
      </c>
      <c r="BL6" s="12" t="s">
        <v>167</v>
      </c>
    </row>
    <row r="7" spans="1:64" ht="12.95" customHeight="1">
      <c r="A7" s="225" t="s">
        <v>4</v>
      </c>
      <c r="B7" s="164"/>
      <c r="C7" s="164"/>
      <c r="D7" s="226" t="s">
        <v>80</v>
      </c>
      <c r="E7" s="226"/>
      <c r="F7" s="226"/>
      <c r="G7" s="164" t="s">
        <v>79</v>
      </c>
      <c r="H7" s="164"/>
      <c r="I7" s="164"/>
      <c r="J7" s="164" t="s">
        <v>78</v>
      </c>
      <c r="K7" s="164"/>
      <c r="L7" s="164"/>
      <c r="M7" s="164"/>
      <c r="N7" s="199" t="s">
        <v>77</v>
      </c>
      <c r="O7" s="199"/>
      <c r="P7" s="199"/>
      <c r="Q7" s="199"/>
      <c r="R7" s="199"/>
      <c r="S7" s="199"/>
      <c r="T7" s="199"/>
      <c r="U7" s="199"/>
      <c r="V7" s="199"/>
      <c r="W7" s="199"/>
      <c r="X7" s="199"/>
      <c r="Y7" s="199"/>
      <c r="Z7" s="199" t="s">
        <v>76</v>
      </c>
      <c r="AA7" s="199"/>
      <c r="AB7" s="199"/>
      <c r="AC7" s="199"/>
      <c r="AD7" s="199"/>
      <c r="AE7" s="199"/>
      <c r="AF7" s="164" t="s">
        <v>75</v>
      </c>
      <c r="AG7" s="164"/>
      <c r="AH7" s="164"/>
      <c r="AI7" s="164" t="s">
        <v>74</v>
      </c>
      <c r="AJ7" s="164"/>
      <c r="AK7" s="164"/>
      <c r="AL7" s="209" t="s">
        <v>181</v>
      </c>
      <c r="AM7" s="210"/>
      <c r="AN7" s="210"/>
      <c r="AO7" s="210"/>
      <c r="AP7" s="210"/>
      <c r="AQ7" s="211"/>
      <c r="AR7" s="208" t="s">
        <v>182</v>
      </c>
      <c r="AS7" s="208"/>
      <c r="AT7" s="208"/>
      <c r="AU7" s="208" t="s">
        <v>183</v>
      </c>
      <c r="AV7" s="208"/>
      <c r="AW7" s="208"/>
      <c r="AX7" s="199" t="s">
        <v>10</v>
      </c>
      <c r="AY7" s="199"/>
      <c r="AZ7" s="238"/>
      <c r="BK7" s="12">
        <v>4</v>
      </c>
      <c r="BL7" s="12" t="s">
        <v>168</v>
      </c>
    </row>
    <row r="8" spans="1:64" ht="20.100000000000001" customHeight="1">
      <c r="A8" s="225"/>
      <c r="B8" s="164"/>
      <c r="C8" s="164"/>
      <c r="D8" s="226"/>
      <c r="E8" s="226"/>
      <c r="F8" s="226"/>
      <c r="G8" s="164"/>
      <c r="H8" s="164"/>
      <c r="I8" s="164"/>
      <c r="J8" s="164"/>
      <c r="K8" s="164"/>
      <c r="L8" s="164"/>
      <c r="M8" s="164"/>
      <c r="N8" s="164" t="s">
        <v>112</v>
      </c>
      <c r="O8" s="164"/>
      <c r="P8" s="164"/>
      <c r="Q8" s="164"/>
      <c r="R8" s="164"/>
      <c r="S8" s="164"/>
      <c r="T8" s="164" t="s">
        <v>111</v>
      </c>
      <c r="U8" s="164"/>
      <c r="V8" s="164"/>
      <c r="W8" s="164"/>
      <c r="X8" s="164"/>
      <c r="Y8" s="164"/>
      <c r="Z8" s="199" t="s">
        <v>73</v>
      </c>
      <c r="AA8" s="199"/>
      <c r="AB8" s="199"/>
      <c r="AC8" s="199" t="s">
        <v>72</v>
      </c>
      <c r="AD8" s="199"/>
      <c r="AE8" s="199"/>
      <c r="AF8" s="164"/>
      <c r="AG8" s="164"/>
      <c r="AH8" s="164"/>
      <c r="AI8" s="164"/>
      <c r="AJ8" s="164"/>
      <c r="AK8" s="164"/>
      <c r="AL8" s="212"/>
      <c r="AM8" s="213"/>
      <c r="AN8" s="213"/>
      <c r="AO8" s="213"/>
      <c r="AP8" s="213"/>
      <c r="AQ8" s="214"/>
      <c r="AR8" s="208"/>
      <c r="AS8" s="208"/>
      <c r="AT8" s="208"/>
      <c r="AU8" s="208"/>
      <c r="AV8" s="208"/>
      <c r="AW8" s="208"/>
      <c r="AX8" s="199"/>
      <c r="AY8" s="199"/>
      <c r="AZ8" s="238"/>
      <c r="BK8" s="12">
        <v>5</v>
      </c>
      <c r="BL8" s="12" t="s">
        <v>169</v>
      </c>
    </row>
    <row r="9" spans="1:64" ht="45" customHeight="1">
      <c r="A9" s="158"/>
      <c r="B9" s="159"/>
      <c r="C9" s="159"/>
      <c r="D9" s="115"/>
      <c r="E9" s="115"/>
      <c r="F9" s="115"/>
      <c r="G9" s="164" t="s">
        <v>100</v>
      </c>
      <c r="H9" s="164"/>
      <c r="I9" s="164"/>
      <c r="J9" s="117" t="s">
        <v>146</v>
      </c>
      <c r="K9" s="117"/>
      <c r="L9" s="117"/>
      <c r="M9" s="117"/>
      <c r="N9" s="117"/>
      <c r="O9" s="117"/>
      <c r="P9" s="117"/>
      <c r="Q9" s="117"/>
      <c r="R9" s="117"/>
      <c r="S9" s="117"/>
      <c r="T9" s="117"/>
      <c r="U9" s="117"/>
      <c r="V9" s="117"/>
      <c r="W9" s="117"/>
      <c r="X9" s="117"/>
      <c r="Y9" s="117"/>
      <c r="Z9" s="161"/>
      <c r="AA9" s="161"/>
      <c r="AB9" s="161"/>
      <c r="AC9" s="115"/>
      <c r="AD9" s="115"/>
      <c r="AE9" s="115"/>
      <c r="AF9" s="116">
        <f t="shared" ref="AF9" si="0">AC9-Z9</f>
        <v>0</v>
      </c>
      <c r="AG9" s="116"/>
      <c r="AH9" s="116"/>
      <c r="AI9" s="117"/>
      <c r="AJ9" s="117"/>
      <c r="AK9" s="117"/>
      <c r="AL9" s="118"/>
      <c r="AM9" s="119"/>
      <c r="AN9" s="119"/>
      <c r="AO9" s="119"/>
      <c r="AP9" s="119"/>
      <c r="AQ9" s="120"/>
      <c r="AR9" s="121"/>
      <c r="AS9" s="121"/>
      <c r="AT9" s="121"/>
      <c r="AU9" s="121"/>
      <c r="AV9" s="121"/>
      <c r="AW9" s="121"/>
      <c r="AX9" s="126">
        <f>(AF9+AU9)*0.35</f>
        <v>0</v>
      </c>
      <c r="AY9" s="126"/>
      <c r="AZ9" s="127"/>
      <c r="BH9" s="21"/>
      <c r="BI9" s="21"/>
      <c r="BJ9" s="22"/>
      <c r="BK9" s="12">
        <v>6</v>
      </c>
      <c r="BL9" s="12" t="s">
        <v>170</v>
      </c>
    </row>
    <row r="10" spans="1:64" ht="45" customHeight="1">
      <c r="A10" s="158"/>
      <c r="B10" s="159"/>
      <c r="C10" s="159"/>
      <c r="D10" s="115"/>
      <c r="E10" s="115"/>
      <c r="F10" s="115"/>
      <c r="G10" s="164" t="s">
        <v>100</v>
      </c>
      <c r="H10" s="164"/>
      <c r="I10" s="164"/>
      <c r="J10" s="117" t="s">
        <v>146</v>
      </c>
      <c r="K10" s="117"/>
      <c r="L10" s="117"/>
      <c r="M10" s="117"/>
      <c r="N10" s="117"/>
      <c r="O10" s="117"/>
      <c r="P10" s="117"/>
      <c r="Q10" s="117"/>
      <c r="R10" s="117"/>
      <c r="S10" s="117"/>
      <c r="T10" s="117"/>
      <c r="U10" s="117"/>
      <c r="V10" s="117"/>
      <c r="W10" s="117"/>
      <c r="X10" s="117"/>
      <c r="Y10" s="117"/>
      <c r="Z10" s="270"/>
      <c r="AA10" s="271"/>
      <c r="AB10" s="272"/>
      <c r="AC10" s="267"/>
      <c r="AD10" s="268"/>
      <c r="AE10" s="269"/>
      <c r="AF10" s="116">
        <f t="shared" ref="AF10:AF16" si="1">AC10-Z10</f>
        <v>0</v>
      </c>
      <c r="AG10" s="116"/>
      <c r="AH10" s="116"/>
      <c r="AI10" s="117"/>
      <c r="AJ10" s="117"/>
      <c r="AK10" s="117"/>
      <c r="AL10" s="118"/>
      <c r="AM10" s="119"/>
      <c r="AN10" s="119"/>
      <c r="AO10" s="119"/>
      <c r="AP10" s="119"/>
      <c r="AQ10" s="120"/>
      <c r="AR10" s="121"/>
      <c r="AS10" s="121"/>
      <c r="AT10" s="121"/>
      <c r="AU10" s="121"/>
      <c r="AV10" s="121"/>
      <c r="AW10" s="121"/>
      <c r="AX10" s="126">
        <f t="shared" ref="AX10:AX16" si="2">(AF10+AU10)*0.35</f>
        <v>0</v>
      </c>
      <c r="AY10" s="126"/>
      <c r="AZ10" s="127"/>
      <c r="BK10" s="12">
        <v>7</v>
      </c>
      <c r="BL10" s="12" t="s">
        <v>171</v>
      </c>
    </row>
    <row r="11" spans="1:64" ht="45" customHeight="1">
      <c r="A11" s="158"/>
      <c r="B11" s="159"/>
      <c r="C11" s="159"/>
      <c r="D11" s="115"/>
      <c r="E11" s="115"/>
      <c r="F11" s="115"/>
      <c r="G11" s="164" t="s">
        <v>100</v>
      </c>
      <c r="H11" s="164"/>
      <c r="I11" s="164"/>
      <c r="J11" s="117" t="s">
        <v>146</v>
      </c>
      <c r="K11" s="117"/>
      <c r="L11" s="117"/>
      <c r="M11" s="117"/>
      <c r="N11" s="117"/>
      <c r="O11" s="117"/>
      <c r="P11" s="117"/>
      <c r="Q11" s="117"/>
      <c r="R11" s="117"/>
      <c r="S11" s="117"/>
      <c r="T11" s="117"/>
      <c r="U11" s="117"/>
      <c r="V11" s="117"/>
      <c r="W11" s="117"/>
      <c r="X11" s="117"/>
      <c r="Y11" s="117"/>
      <c r="Z11" s="270"/>
      <c r="AA11" s="271"/>
      <c r="AB11" s="272"/>
      <c r="AC11" s="267"/>
      <c r="AD11" s="268"/>
      <c r="AE11" s="269"/>
      <c r="AF11" s="116">
        <f t="shared" si="1"/>
        <v>0</v>
      </c>
      <c r="AG11" s="116"/>
      <c r="AH11" s="116"/>
      <c r="AI11" s="117"/>
      <c r="AJ11" s="117"/>
      <c r="AK11" s="117"/>
      <c r="AL11" s="118"/>
      <c r="AM11" s="119"/>
      <c r="AN11" s="119"/>
      <c r="AO11" s="119"/>
      <c r="AP11" s="119"/>
      <c r="AQ11" s="120"/>
      <c r="AR11" s="121"/>
      <c r="AS11" s="121"/>
      <c r="AT11" s="121"/>
      <c r="AU11" s="121"/>
      <c r="AV11" s="121"/>
      <c r="AW11" s="121"/>
      <c r="AX11" s="126">
        <f t="shared" si="2"/>
        <v>0</v>
      </c>
      <c r="AY11" s="126"/>
      <c r="AZ11" s="127"/>
      <c r="BK11" s="12">
        <v>8</v>
      </c>
      <c r="BL11" s="12" t="s">
        <v>172</v>
      </c>
    </row>
    <row r="12" spans="1:64" ht="45" customHeight="1">
      <c r="A12" s="158"/>
      <c r="B12" s="159"/>
      <c r="C12" s="159"/>
      <c r="D12" s="115"/>
      <c r="E12" s="115"/>
      <c r="F12" s="115"/>
      <c r="G12" s="164" t="s">
        <v>100</v>
      </c>
      <c r="H12" s="164"/>
      <c r="I12" s="164"/>
      <c r="J12" s="117" t="s">
        <v>146</v>
      </c>
      <c r="K12" s="117"/>
      <c r="L12" s="117"/>
      <c r="M12" s="117"/>
      <c r="N12" s="117"/>
      <c r="O12" s="117"/>
      <c r="P12" s="117"/>
      <c r="Q12" s="117"/>
      <c r="R12" s="117"/>
      <c r="S12" s="117"/>
      <c r="T12" s="117"/>
      <c r="U12" s="117"/>
      <c r="V12" s="117"/>
      <c r="W12" s="117"/>
      <c r="X12" s="117"/>
      <c r="Y12" s="117"/>
      <c r="Z12" s="270"/>
      <c r="AA12" s="271"/>
      <c r="AB12" s="272"/>
      <c r="AC12" s="267"/>
      <c r="AD12" s="268"/>
      <c r="AE12" s="269"/>
      <c r="AF12" s="116">
        <f t="shared" si="1"/>
        <v>0</v>
      </c>
      <c r="AG12" s="116"/>
      <c r="AH12" s="116"/>
      <c r="AI12" s="117"/>
      <c r="AJ12" s="117"/>
      <c r="AK12" s="117"/>
      <c r="AL12" s="118"/>
      <c r="AM12" s="119"/>
      <c r="AN12" s="119"/>
      <c r="AO12" s="119"/>
      <c r="AP12" s="119"/>
      <c r="AQ12" s="120"/>
      <c r="AR12" s="121"/>
      <c r="AS12" s="121"/>
      <c r="AT12" s="121"/>
      <c r="AU12" s="121"/>
      <c r="AV12" s="121"/>
      <c r="AW12" s="121"/>
      <c r="AX12" s="126">
        <f t="shared" si="2"/>
        <v>0</v>
      </c>
      <c r="AY12" s="126"/>
      <c r="AZ12" s="127"/>
      <c r="BK12" s="12">
        <v>9</v>
      </c>
      <c r="BL12" s="12" t="s">
        <v>173</v>
      </c>
    </row>
    <row r="13" spans="1:64" ht="45" customHeight="1">
      <c r="A13" s="158"/>
      <c r="B13" s="159"/>
      <c r="C13" s="159"/>
      <c r="D13" s="115"/>
      <c r="E13" s="115"/>
      <c r="F13" s="115"/>
      <c r="G13" s="164" t="s">
        <v>100</v>
      </c>
      <c r="H13" s="164"/>
      <c r="I13" s="164"/>
      <c r="J13" s="117" t="s">
        <v>146</v>
      </c>
      <c r="K13" s="117"/>
      <c r="L13" s="117"/>
      <c r="M13" s="117"/>
      <c r="N13" s="117"/>
      <c r="O13" s="117"/>
      <c r="P13" s="117"/>
      <c r="Q13" s="117"/>
      <c r="R13" s="117"/>
      <c r="S13" s="117"/>
      <c r="T13" s="117"/>
      <c r="U13" s="117"/>
      <c r="V13" s="117"/>
      <c r="W13" s="117"/>
      <c r="X13" s="117"/>
      <c r="Y13" s="117"/>
      <c r="Z13" s="270"/>
      <c r="AA13" s="271"/>
      <c r="AB13" s="272"/>
      <c r="AC13" s="267"/>
      <c r="AD13" s="268"/>
      <c r="AE13" s="269"/>
      <c r="AF13" s="116">
        <f t="shared" si="1"/>
        <v>0</v>
      </c>
      <c r="AG13" s="116"/>
      <c r="AH13" s="116"/>
      <c r="AI13" s="117"/>
      <c r="AJ13" s="117"/>
      <c r="AK13" s="117"/>
      <c r="AL13" s="118"/>
      <c r="AM13" s="119"/>
      <c r="AN13" s="119"/>
      <c r="AO13" s="119"/>
      <c r="AP13" s="119"/>
      <c r="AQ13" s="120"/>
      <c r="AR13" s="121"/>
      <c r="AS13" s="121"/>
      <c r="AT13" s="121"/>
      <c r="AU13" s="121"/>
      <c r="AV13" s="121"/>
      <c r="AW13" s="121"/>
      <c r="AX13" s="126">
        <f t="shared" si="2"/>
        <v>0</v>
      </c>
      <c r="AY13" s="126"/>
      <c r="AZ13" s="127"/>
      <c r="BK13" s="12">
        <v>10</v>
      </c>
      <c r="BL13" s="12" t="s">
        <v>174</v>
      </c>
    </row>
    <row r="14" spans="1:64" ht="45" customHeight="1">
      <c r="A14" s="158"/>
      <c r="B14" s="159"/>
      <c r="C14" s="159"/>
      <c r="D14" s="115"/>
      <c r="E14" s="115"/>
      <c r="F14" s="115"/>
      <c r="G14" s="164" t="s">
        <v>100</v>
      </c>
      <c r="H14" s="164"/>
      <c r="I14" s="164"/>
      <c r="J14" s="117" t="s">
        <v>146</v>
      </c>
      <c r="K14" s="117"/>
      <c r="L14" s="117"/>
      <c r="M14" s="117"/>
      <c r="N14" s="117"/>
      <c r="O14" s="117"/>
      <c r="P14" s="117"/>
      <c r="Q14" s="117"/>
      <c r="R14" s="117"/>
      <c r="S14" s="117"/>
      <c r="T14" s="117"/>
      <c r="U14" s="117"/>
      <c r="V14" s="117"/>
      <c r="W14" s="117"/>
      <c r="X14" s="117"/>
      <c r="Y14" s="117"/>
      <c r="Z14" s="270"/>
      <c r="AA14" s="271"/>
      <c r="AB14" s="272"/>
      <c r="AC14" s="267"/>
      <c r="AD14" s="268"/>
      <c r="AE14" s="269"/>
      <c r="AF14" s="116">
        <f t="shared" si="1"/>
        <v>0</v>
      </c>
      <c r="AG14" s="116"/>
      <c r="AH14" s="116"/>
      <c r="AI14" s="117"/>
      <c r="AJ14" s="117"/>
      <c r="AK14" s="117"/>
      <c r="AL14" s="118"/>
      <c r="AM14" s="119"/>
      <c r="AN14" s="119"/>
      <c r="AO14" s="119"/>
      <c r="AP14" s="119"/>
      <c r="AQ14" s="120"/>
      <c r="AR14" s="121"/>
      <c r="AS14" s="121"/>
      <c r="AT14" s="121"/>
      <c r="AU14" s="121"/>
      <c r="AV14" s="121"/>
      <c r="AW14" s="121"/>
      <c r="AX14" s="126">
        <f t="shared" si="2"/>
        <v>0</v>
      </c>
      <c r="AY14" s="126"/>
      <c r="AZ14" s="127"/>
      <c r="BK14" s="12">
        <v>11</v>
      </c>
      <c r="BL14" s="12" t="s">
        <v>175</v>
      </c>
    </row>
    <row r="15" spans="1:64" ht="45" customHeight="1">
      <c r="A15" s="158"/>
      <c r="B15" s="159"/>
      <c r="C15" s="159"/>
      <c r="D15" s="115"/>
      <c r="E15" s="115"/>
      <c r="F15" s="115"/>
      <c r="G15" s="164" t="s">
        <v>100</v>
      </c>
      <c r="H15" s="164"/>
      <c r="I15" s="164"/>
      <c r="J15" s="117" t="s">
        <v>146</v>
      </c>
      <c r="K15" s="117"/>
      <c r="L15" s="117"/>
      <c r="M15" s="117"/>
      <c r="N15" s="117"/>
      <c r="O15" s="117"/>
      <c r="P15" s="117"/>
      <c r="Q15" s="117"/>
      <c r="R15" s="117"/>
      <c r="S15" s="117"/>
      <c r="T15" s="117"/>
      <c r="U15" s="117"/>
      <c r="V15" s="117"/>
      <c r="W15" s="117"/>
      <c r="X15" s="117"/>
      <c r="Y15" s="117"/>
      <c r="Z15" s="270"/>
      <c r="AA15" s="271"/>
      <c r="AB15" s="272"/>
      <c r="AC15" s="267"/>
      <c r="AD15" s="268"/>
      <c r="AE15" s="269"/>
      <c r="AF15" s="116">
        <f t="shared" si="1"/>
        <v>0</v>
      </c>
      <c r="AG15" s="116"/>
      <c r="AH15" s="116"/>
      <c r="AI15" s="117"/>
      <c r="AJ15" s="117"/>
      <c r="AK15" s="117"/>
      <c r="AL15" s="118"/>
      <c r="AM15" s="119"/>
      <c r="AN15" s="119"/>
      <c r="AO15" s="119"/>
      <c r="AP15" s="119"/>
      <c r="AQ15" s="120"/>
      <c r="AR15" s="121"/>
      <c r="AS15" s="121"/>
      <c r="AT15" s="121"/>
      <c r="AU15" s="121"/>
      <c r="AV15" s="121"/>
      <c r="AW15" s="121"/>
      <c r="AX15" s="126">
        <f t="shared" si="2"/>
        <v>0</v>
      </c>
      <c r="AY15" s="126"/>
      <c r="AZ15" s="127"/>
      <c r="BK15" s="12">
        <v>12</v>
      </c>
      <c r="BL15" s="12" t="s">
        <v>176</v>
      </c>
    </row>
    <row r="16" spans="1:64" ht="45" customHeight="1">
      <c r="A16" s="158"/>
      <c r="B16" s="159"/>
      <c r="C16" s="159"/>
      <c r="D16" s="115"/>
      <c r="E16" s="115"/>
      <c r="F16" s="115"/>
      <c r="G16" s="164" t="s">
        <v>100</v>
      </c>
      <c r="H16" s="164"/>
      <c r="I16" s="164"/>
      <c r="J16" s="117" t="s">
        <v>146</v>
      </c>
      <c r="K16" s="117"/>
      <c r="L16" s="117"/>
      <c r="M16" s="117"/>
      <c r="N16" s="117"/>
      <c r="O16" s="117"/>
      <c r="P16" s="117"/>
      <c r="Q16" s="117"/>
      <c r="R16" s="117"/>
      <c r="S16" s="117"/>
      <c r="T16" s="117"/>
      <c r="U16" s="117"/>
      <c r="V16" s="117"/>
      <c r="W16" s="117"/>
      <c r="X16" s="117"/>
      <c r="Y16" s="117"/>
      <c r="Z16" s="270"/>
      <c r="AA16" s="271"/>
      <c r="AB16" s="272"/>
      <c r="AC16" s="267"/>
      <c r="AD16" s="268"/>
      <c r="AE16" s="269"/>
      <c r="AF16" s="116">
        <f t="shared" si="1"/>
        <v>0</v>
      </c>
      <c r="AG16" s="116"/>
      <c r="AH16" s="116"/>
      <c r="AI16" s="117"/>
      <c r="AJ16" s="117"/>
      <c r="AK16" s="117"/>
      <c r="AL16" s="118"/>
      <c r="AM16" s="119"/>
      <c r="AN16" s="119"/>
      <c r="AO16" s="119"/>
      <c r="AP16" s="119"/>
      <c r="AQ16" s="120"/>
      <c r="AR16" s="121"/>
      <c r="AS16" s="121"/>
      <c r="AT16" s="121"/>
      <c r="AU16" s="121"/>
      <c r="AV16" s="121"/>
      <c r="AW16" s="121"/>
      <c r="AX16" s="126">
        <f t="shared" si="2"/>
        <v>0</v>
      </c>
      <c r="AY16" s="126"/>
      <c r="AZ16" s="127"/>
    </row>
    <row r="17" spans="1:52" ht="19.5" customHeight="1" thickBot="1">
      <c r="A17" s="148" t="s">
        <v>71</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5">
        <f>SUM(AX9:AZ16)</f>
        <v>0</v>
      </c>
      <c r="AY17" s="146"/>
      <c r="AZ17" s="147"/>
    </row>
    <row r="18" spans="1:52" ht="13.5">
      <c r="A18" s="190" t="s">
        <v>70</v>
      </c>
      <c r="B18" s="191"/>
      <c r="C18" s="191"/>
      <c r="D18" s="191"/>
      <c r="E18" s="191"/>
      <c r="F18" s="191"/>
      <c r="G18" s="191"/>
      <c r="H18" s="191"/>
      <c r="I18" s="191"/>
      <c r="J18" s="191"/>
      <c r="K18" s="191"/>
      <c r="L18" s="191"/>
      <c r="M18" s="191"/>
      <c r="N18" s="191"/>
      <c r="O18" s="191"/>
      <c r="P18" s="191"/>
      <c r="Q18" s="191"/>
      <c r="R18" s="191"/>
      <c r="S18" s="191"/>
      <c r="T18" s="191"/>
      <c r="U18" s="191"/>
      <c r="V18" s="191"/>
      <c r="W18" s="191"/>
      <c r="X18" s="192"/>
      <c r="Y18" s="136" t="s">
        <v>69</v>
      </c>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row>
    <row r="19" spans="1:52" ht="20.100000000000001" customHeight="1">
      <c r="A19" s="139" t="s">
        <v>68</v>
      </c>
      <c r="B19" s="140"/>
      <c r="C19" s="140"/>
      <c r="D19" s="140"/>
      <c r="E19" s="140"/>
      <c r="F19" s="140"/>
      <c r="G19" s="140"/>
      <c r="H19" s="141"/>
      <c r="I19" s="142"/>
      <c r="J19" s="143"/>
      <c r="K19" s="143"/>
      <c r="L19" s="143"/>
      <c r="M19" s="143"/>
      <c r="N19" s="143"/>
      <c r="O19" s="143"/>
      <c r="P19" s="143"/>
      <c r="Q19" s="143"/>
      <c r="R19" s="143"/>
      <c r="S19" s="143"/>
      <c r="T19" s="143"/>
      <c r="U19" s="143"/>
      <c r="V19" s="143"/>
      <c r="W19" s="143"/>
      <c r="X19" s="144"/>
      <c r="Y19" s="122" t="s">
        <v>67</v>
      </c>
      <c r="Z19" s="123"/>
      <c r="AA19" s="123"/>
      <c r="AB19" s="123"/>
      <c r="AC19" s="123"/>
      <c r="AD19" s="123"/>
      <c r="AE19" s="123"/>
      <c r="AF19" s="123"/>
      <c r="AG19" s="123"/>
      <c r="AH19" s="123"/>
      <c r="AI19" s="124" t="s">
        <v>98</v>
      </c>
      <c r="AJ19" s="124"/>
      <c r="AK19" s="124"/>
      <c r="AL19" s="124"/>
      <c r="AM19" s="124"/>
      <c r="AN19" s="124"/>
      <c r="AO19" s="124"/>
      <c r="AP19" s="124"/>
      <c r="AQ19" s="124"/>
      <c r="AR19" s="124"/>
      <c r="AS19" s="124"/>
      <c r="AT19" s="124"/>
      <c r="AU19" s="124"/>
      <c r="AV19" s="124"/>
      <c r="AW19" s="124"/>
      <c r="AX19" s="124"/>
      <c r="AY19" s="124"/>
      <c r="AZ19" s="125"/>
    </row>
    <row r="20" spans="1:52" ht="20.100000000000001" customHeight="1">
      <c r="A20" s="179" t="s">
        <v>66</v>
      </c>
      <c r="B20" s="180"/>
      <c r="C20" s="180"/>
      <c r="D20" s="180"/>
      <c r="E20" s="180"/>
      <c r="F20" s="180"/>
      <c r="G20" s="180"/>
      <c r="H20" s="181" t="s">
        <v>3</v>
      </c>
      <c r="I20" s="182"/>
      <c r="J20" s="134">
        <f>Abrechnungsformular!B41</f>
        <v>0</v>
      </c>
      <c r="K20" s="134"/>
      <c r="L20" s="134"/>
      <c r="M20" s="134"/>
      <c r="N20" s="134"/>
      <c r="O20" s="134"/>
      <c r="P20" s="134"/>
      <c r="Q20" s="134"/>
      <c r="R20" s="134"/>
      <c r="S20" s="134"/>
      <c r="T20" s="134"/>
      <c r="U20" s="134"/>
      <c r="V20" s="134"/>
      <c r="W20" s="134"/>
      <c r="X20" s="135"/>
      <c r="Y20" s="167" t="s">
        <v>65</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row>
    <row r="21" spans="1:52" ht="20.100000000000001" customHeight="1" thickBot="1">
      <c r="A21" s="129"/>
      <c r="B21" s="130"/>
      <c r="C21" s="130"/>
      <c r="D21" s="130"/>
      <c r="E21" s="130"/>
      <c r="F21" s="130"/>
      <c r="G21" s="175"/>
      <c r="H21" s="173" t="s">
        <v>64</v>
      </c>
      <c r="I21" s="174"/>
      <c r="J21" s="152">
        <f>Abrechnungsformular!B42</f>
        <v>0</v>
      </c>
      <c r="K21" s="153"/>
      <c r="L21" s="153"/>
      <c r="M21" s="153"/>
      <c r="N21" s="154"/>
      <c r="O21" s="131" t="s">
        <v>63</v>
      </c>
      <c r="P21" s="132"/>
      <c r="Q21" s="132"/>
      <c r="R21" s="132"/>
      <c r="S21" s="132"/>
      <c r="T21" s="132"/>
      <c r="U21" s="132"/>
      <c r="V21" s="132"/>
      <c r="W21" s="132"/>
      <c r="X21" s="133"/>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row>
    <row r="22" spans="1:52" ht="12">
      <c r="A22" s="170" t="s">
        <v>62</v>
      </c>
      <c r="B22" s="171"/>
      <c r="C22" s="171"/>
      <c r="D22" s="171"/>
      <c r="E22" s="171"/>
      <c r="F22" s="171"/>
      <c r="G22" s="171"/>
      <c r="H22" s="171"/>
      <c r="I22" s="171"/>
      <c r="J22" s="171"/>
      <c r="K22" s="171"/>
      <c r="L22" s="171"/>
      <c r="M22" s="171"/>
      <c r="N22" s="171"/>
      <c r="O22" s="171"/>
      <c r="P22" s="171"/>
      <c r="Q22" s="171"/>
      <c r="R22" s="171"/>
      <c r="S22" s="171"/>
      <c r="T22" s="171"/>
      <c r="U22" s="171"/>
      <c r="V22" s="171"/>
      <c r="W22" s="171"/>
      <c r="X22" s="172"/>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row>
    <row r="23" spans="1:52">
      <c r="A23" s="183">
        <f>Abrechnungsformular!A45</f>
        <v>0</v>
      </c>
      <c r="B23" s="184"/>
      <c r="C23" s="184"/>
      <c r="D23" s="184"/>
      <c r="E23" s="184"/>
      <c r="F23" s="184"/>
      <c r="G23" s="184"/>
      <c r="I23" s="184"/>
      <c r="J23" s="184"/>
      <c r="K23" s="184"/>
      <c r="L23" s="184"/>
      <c r="M23" s="184"/>
      <c r="N23" s="184"/>
      <c r="O23" s="184"/>
      <c r="P23" s="184"/>
      <c r="Q23" s="184"/>
      <c r="R23" s="184"/>
      <c r="S23" s="184"/>
      <c r="T23" s="184"/>
      <c r="U23" s="184"/>
      <c r="V23" s="184"/>
      <c r="W23" s="184"/>
      <c r="X23" s="188"/>
      <c r="Y23" s="176"/>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8"/>
    </row>
    <row r="24" spans="1:52">
      <c r="A24" s="185"/>
      <c r="B24" s="184"/>
      <c r="C24" s="184"/>
      <c r="D24" s="184"/>
      <c r="E24" s="184"/>
      <c r="F24" s="184"/>
      <c r="G24" s="184"/>
      <c r="I24" s="184"/>
      <c r="J24" s="184"/>
      <c r="K24" s="184"/>
      <c r="L24" s="184"/>
      <c r="M24" s="184"/>
      <c r="N24" s="184"/>
      <c r="O24" s="184"/>
      <c r="P24" s="184"/>
      <c r="Q24" s="184"/>
      <c r="R24" s="184"/>
      <c r="S24" s="184"/>
      <c r="T24" s="184"/>
      <c r="U24" s="184"/>
      <c r="V24" s="184"/>
      <c r="W24" s="184"/>
      <c r="X24" s="188"/>
      <c r="Y24" s="176"/>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8"/>
    </row>
    <row r="25" spans="1:52">
      <c r="A25" s="185"/>
      <c r="B25" s="184"/>
      <c r="C25" s="184"/>
      <c r="D25" s="184"/>
      <c r="E25" s="184"/>
      <c r="F25" s="184"/>
      <c r="G25" s="184"/>
      <c r="I25" s="184"/>
      <c r="J25" s="184"/>
      <c r="K25" s="184"/>
      <c r="L25" s="184"/>
      <c r="M25" s="184"/>
      <c r="N25" s="184"/>
      <c r="O25" s="184"/>
      <c r="P25" s="184"/>
      <c r="Q25" s="184"/>
      <c r="R25" s="184"/>
      <c r="S25" s="184"/>
      <c r="T25" s="184"/>
      <c r="U25" s="184"/>
      <c r="V25" s="184"/>
      <c r="W25" s="184"/>
      <c r="X25" s="188"/>
      <c r="Y25" s="176"/>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8"/>
    </row>
    <row r="26" spans="1:52">
      <c r="A26" s="186"/>
      <c r="B26" s="187"/>
      <c r="C26" s="187"/>
      <c r="D26" s="187"/>
      <c r="E26" s="187"/>
      <c r="F26" s="187"/>
      <c r="G26" s="187"/>
      <c r="I26" s="187"/>
      <c r="J26" s="187"/>
      <c r="K26" s="187"/>
      <c r="L26" s="187"/>
      <c r="M26" s="187"/>
      <c r="N26" s="187"/>
      <c r="O26" s="187"/>
      <c r="P26" s="187"/>
      <c r="Q26" s="187"/>
      <c r="R26" s="187"/>
      <c r="S26" s="187"/>
      <c r="T26" s="187"/>
      <c r="U26" s="187"/>
      <c r="V26" s="187"/>
      <c r="W26" s="187"/>
      <c r="X26" s="189"/>
      <c r="Y26" s="176"/>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8"/>
    </row>
    <row r="27" spans="1:52" ht="24.95" customHeight="1" thickBot="1">
      <c r="A27" s="129" t="s">
        <v>4</v>
      </c>
      <c r="B27" s="130"/>
      <c r="C27" s="130"/>
      <c r="D27" s="130"/>
      <c r="E27" s="130"/>
      <c r="F27" s="130"/>
      <c r="G27" s="130"/>
      <c r="H27" s="20"/>
      <c r="I27" s="150" t="s">
        <v>61</v>
      </c>
      <c r="J27" s="150"/>
      <c r="K27" s="150"/>
      <c r="L27" s="150"/>
      <c r="M27" s="150"/>
      <c r="N27" s="150"/>
      <c r="O27" s="150"/>
      <c r="P27" s="150"/>
      <c r="Q27" s="150"/>
      <c r="R27" s="150"/>
      <c r="S27" s="150"/>
      <c r="T27" s="150"/>
      <c r="U27" s="150"/>
      <c r="V27" s="150"/>
      <c r="W27" s="150"/>
      <c r="X27" s="151"/>
      <c r="Y27" s="129" t="s">
        <v>4</v>
      </c>
      <c r="Z27" s="130"/>
      <c r="AA27" s="130"/>
      <c r="AB27" s="130"/>
      <c r="AC27" s="130"/>
      <c r="AD27" s="130"/>
      <c r="AE27" s="130"/>
      <c r="AF27" s="130"/>
      <c r="AG27" s="19"/>
      <c r="AH27" s="150" t="s">
        <v>60</v>
      </c>
      <c r="AI27" s="150"/>
      <c r="AJ27" s="150"/>
      <c r="AK27" s="150"/>
      <c r="AL27" s="150"/>
      <c r="AM27" s="150"/>
      <c r="AN27" s="150"/>
      <c r="AO27" s="150"/>
      <c r="AP27" s="150"/>
      <c r="AQ27" s="150"/>
      <c r="AR27" s="150"/>
      <c r="AS27" s="150"/>
      <c r="AT27" s="150"/>
      <c r="AU27" s="150"/>
      <c r="AV27" s="150"/>
      <c r="AW27" s="150"/>
      <c r="AX27" s="150"/>
      <c r="AY27" s="150"/>
      <c r="AZ27" s="151"/>
    </row>
    <row r="28" spans="1:52" ht="8.1" customHeight="1">
      <c r="A28" s="165" t="s">
        <v>59</v>
      </c>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row>
    <row r="29" spans="1:52" ht="9" customHeight="1">
      <c r="A29" s="128" t="s">
        <v>58</v>
      </c>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row>
    <row r="30" spans="1:52" ht="9" customHeight="1">
      <c r="A30" s="128" t="s">
        <v>57</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row>
    <row r="31" spans="1:52" ht="9" customHeight="1">
      <c r="A31" s="128" t="s">
        <v>56</v>
      </c>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row>
    <row r="32" spans="1:52" ht="9" customHeight="1">
      <c r="A32" s="128" t="s">
        <v>55</v>
      </c>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row>
    <row r="33" spans="1:52" ht="9" customHeight="1">
      <c r="A33" s="128" t="s">
        <v>54</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row>
    <row r="34" spans="1:52" ht="9" customHeight="1">
      <c r="A34" s="128" t="s">
        <v>53</v>
      </c>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row>
    <row r="35" spans="1:52" ht="18.75" customHeight="1">
      <c r="A35" s="128" t="s">
        <v>180</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row>
    <row r="36" spans="1:52" ht="9" customHeight="1">
      <c r="A36" s="128" t="s">
        <v>52</v>
      </c>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row>
    <row r="37" spans="1:52" ht="9" customHeight="1">
      <c r="A37" s="128" t="s">
        <v>51</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row>
    <row r="38" spans="1:52" ht="9" customHeight="1">
      <c r="A38" s="128" t="s">
        <v>50</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row>
    <row r="39" spans="1:52" ht="9" customHeight="1">
      <c r="A39" s="128" t="s">
        <v>49</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row>
    <row r="40" spans="1:52" ht="3" customHeight="1">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row>
    <row r="41" spans="1:52" ht="9" customHeight="1">
      <c r="A41" s="128" t="s">
        <v>48</v>
      </c>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row>
    <row r="42" spans="1:52" ht="9" customHeight="1">
      <c r="A42" s="128" t="s">
        <v>47</v>
      </c>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row>
    <row r="43" spans="1:52" ht="8.25" customHeight="1">
      <c r="A43" s="128" t="s">
        <v>46</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row>
    <row r="44" spans="1:52" ht="3" customHeight="1">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row>
    <row r="45" spans="1:52" ht="9" customHeight="1">
      <c r="A45" s="128" t="s">
        <v>45</v>
      </c>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row>
    <row r="46" spans="1:52" ht="9" customHeight="1">
      <c r="A46" s="128" t="s">
        <v>44</v>
      </c>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row>
    <row r="47" spans="1:52" ht="9" customHeight="1">
      <c r="A47" s="128" t="s">
        <v>43</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row>
    <row r="48" spans="1:52" ht="9" customHeight="1">
      <c r="A48" s="128" t="s">
        <v>42</v>
      </c>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row>
    <row r="49" spans="1:52" ht="9" customHeight="1">
      <c r="A49" s="128" t="s">
        <v>41</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row>
    <row r="50" spans="1:52" ht="9" customHeight="1">
      <c r="A50" s="128" t="s">
        <v>40</v>
      </c>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row>
    <row r="51" spans="1:52" ht="3" customHeight="1">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row>
    <row r="52" spans="1:52" ht="9" customHeight="1">
      <c r="A52" s="128" t="s">
        <v>39</v>
      </c>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row>
    <row r="53" spans="1:52" ht="9" customHeight="1">
      <c r="A53" s="128" t="s">
        <v>38</v>
      </c>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row>
    <row r="54" spans="1:52" ht="9" customHeight="1">
      <c r="A54" s="128" t="s">
        <v>37</v>
      </c>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row>
    <row r="55" spans="1:52" ht="8.1" customHeight="1">
      <c r="A55" s="128" t="s">
        <v>36</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row>
    <row r="56" spans="1:52" ht="3.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row>
    <row r="57" spans="1:52" ht="12.95" customHeight="1">
      <c r="A57" s="232" t="s">
        <v>35</v>
      </c>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row>
    <row r="58" spans="1:52" ht="12.95" customHeight="1">
      <c r="A58" s="23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row>
    <row r="59" spans="1:52" ht="15" customHeight="1">
      <c r="A59" s="231"/>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0" t="s">
        <v>34</v>
      </c>
      <c r="AO59" s="230"/>
      <c r="AP59" s="230"/>
      <c r="AQ59" s="230"/>
      <c r="AR59" s="230"/>
      <c r="AS59" s="230"/>
      <c r="AT59" s="230"/>
      <c r="AU59" s="230"/>
      <c r="AV59" s="230"/>
      <c r="AW59" s="230"/>
      <c r="AX59" s="230"/>
      <c r="AY59" s="230"/>
      <c r="AZ59" s="230"/>
    </row>
    <row r="60" spans="1:52">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row>
    <row r="61" spans="1:52" ht="15">
      <c r="A61" s="18" t="s">
        <v>33</v>
      </c>
    </row>
    <row r="65" spans="1:52" ht="12" thickBot="1"/>
    <row r="66" spans="1:52" ht="70.5" customHeight="1" thickTop="1" thickBot="1">
      <c r="A66" s="215" t="s">
        <v>32</v>
      </c>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7"/>
    </row>
    <row r="67" spans="1:52" ht="15.75" thickTop="1">
      <c r="A67" s="17"/>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row>
    <row r="68" spans="1:52" ht="15">
      <c r="A68" s="17"/>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row>
    <row r="69" spans="1:52" ht="15">
      <c r="A69" s="15" t="s">
        <v>31</v>
      </c>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1:52" ht="15">
      <c r="A70" s="1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1:52" ht="368.25" customHeight="1">
      <c r="A71" s="218" t="s">
        <v>99</v>
      </c>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row>
  </sheetData>
  <sheetProtection algorithmName="SHA-512" hashValue="/wOL0Ljgj75f0bazKH33p0Cb4ZsBYHFxye9TTUMXSOkekx72xyqr0RcOTWPzU7Tu5SN0I31P2dvQ2jnz7zXneQ==" saltValue="IwKSfb7BGFbhVpejpo91cA==" spinCount="100000" sheet="1" selectLockedCells="1"/>
  <dataConsolidate/>
  <mergeCells count="211">
    <mergeCell ref="AO3:AZ3"/>
    <mergeCell ref="AI14:AK14"/>
    <mergeCell ref="AL14:AQ14"/>
    <mergeCell ref="AN59:AZ59"/>
    <mergeCell ref="A59:AM59"/>
    <mergeCell ref="A57:AZ58"/>
    <mergeCell ref="AR14:AT14"/>
    <mergeCell ref="AU14:AW14"/>
    <mergeCell ref="AX16:AZ16"/>
    <mergeCell ref="AC16:AE16"/>
    <mergeCell ref="A16:C16"/>
    <mergeCell ref="D14:F14"/>
    <mergeCell ref="G14:I14"/>
    <mergeCell ref="J14:M14"/>
    <mergeCell ref="N14:S14"/>
    <mergeCell ref="Z14:AB14"/>
    <mergeCell ref="AC14:AE14"/>
    <mergeCell ref="I3:AE3"/>
    <mergeCell ref="AF3:AN3"/>
    <mergeCell ref="AV4:AW4"/>
    <mergeCell ref="AX4:AZ4"/>
    <mergeCell ref="AX7:AZ8"/>
    <mergeCell ref="AX9:AZ9"/>
    <mergeCell ref="AU7:AW8"/>
    <mergeCell ref="A66:AE66"/>
    <mergeCell ref="A71:AZ71"/>
    <mergeCell ref="A29:AZ29"/>
    <mergeCell ref="AF14:AH14"/>
    <mergeCell ref="T14:Y14"/>
    <mergeCell ref="AX14:AZ14"/>
    <mergeCell ref="A14:C14"/>
    <mergeCell ref="A5:L6"/>
    <mergeCell ref="AS6:AZ6"/>
    <mergeCell ref="AK6:AR6"/>
    <mergeCell ref="D9:F9"/>
    <mergeCell ref="A9:C9"/>
    <mergeCell ref="A7:C8"/>
    <mergeCell ref="AI7:AK8"/>
    <mergeCell ref="AI9:AK9"/>
    <mergeCell ref="D7:F8"/>
    <mergeCell ref="Z10:AB10"/>
    <mergeCell ref="AX12:AZ12"/>
    <mergeCell ref="AU10:AW10"/>
    <mergeCell ref="AX10:AZ10"/>
    <mergeCell ref="AL10:AQ10"/>
    <mergeCell ref="AR10:AT10"/>
    <mergeCell ref="AU11:AW11"/>
    <mergeCell ref="AX11:AZ11"/>
    <mergeCell ref="AU9:AW9"/>
    <mergeCell ref="AC8:AE8"/>
    <mergeCell ref="Z7:AE7"/>
    <mergeCell ref="AC9:AE9"/>
    <mergeCell ref="AN4:AP4"/>
    <mergeCell ref="AQ4:AU4"/>
    <mergeCell ref="I4:AM4"/>
    <mergeCell ref="AK5:AR5"/>
    <mergeCell ref="AS5:AZ5"/>
    <mergeCell ref="T8:Y8"/>
    <mergeCell ref="N9:S9"/>
    <mergeCell ref="J7:M8"/>
    <mergeCell ref="J9:M9"/>
    <mergeCell ref="M6:T6"/>
    <mergeCell ref="AF7:AH8"/>
    <mergeCell ref="AF9:AH9"/>
    <mergeCell ref="Z8:AB8"/>
    <mergeCell ref="G7:I8"/>
    <mergeCell ref="AR7:AT8"/>
    <mergeCell ref="AR9:AT9"/>
    <mergeCell ref="AL9:AQ9"/>
    <mergeCell ref="AL7:AQ8"/>
    <mergeCell ref="A3:H3"/>
    <mergeCell ref="A4:H4"/>
    <mergeCell ref="G9:I9"/>
    <mergeCell ref="Z9:AB9"/>
    <mergeCell ref="N8:S8"/>
    <mergeCell ref="N7:Y7"/>
    <mergeCell ref="T9:Y9"/>
    <mergeCell ref="AC6:AJ6"/>
    <mergeCell ref="U6:AB6"/>
    <mergeCell ref="AI10:AK10"/>
    <mergeCell ref="AI12:AK12"/>
    <mergeCell ref="Z11:AB11"/>
    <mergeCell ref="AF12:AH12"/>
    <mergeCell ref="G11:I11"/>
    <mergeCell ref="G12:I12"/>
    <mergeCell ref="AC10:AE10"/>
    <mergeCell ref="A10:C10"/>
    <mergeCell ref="D10:F10"/>
    <mergeCell ref="G10:I10"/>
    <mergeCell ref="J10:M10"/>
    <mergeCell ref="N10:S10"/>
    <mergeCell ref="T10:Y10"/>
    <mergeCell ref="AF10:AH10"/>
    <mergeCell ref="J11:M11"/>
    <mergeCell ref="N11:S11"/>
    <mergeCell ref="T11:Y11"/>
    <mergeCell ref="AL12:AQ12"/>
    <mergeCell ref="AU12:AW12"/>
    <mergeCell ref="J12:M12"/>
    <mergeCell ref="N12:S12"/>
    <mergeCell ref="T12:Y12"/>
    <mergeCell ref="G15:I15"/>
    <mergeCell ref="J15:M15"/>
    <mergeCell ref="AF15:AH15"/>
    <mergeCell ref="AI15:AK15"/>
    <mergeCell ref="Z15:AB15"/>
    <mergeCell ref="J16:M16"/>
    <mergeCell ref="N16:S16"/>
    <mergeCell ref="T16:Y16"/>
    <mergeCell ref="A18:X18"/>
    <mergeCell ref="AH27:AZ27"/>
    <mergeCell ref="AL13:AQ13"/>
    <mergeCell ref="AR13:AT13"/>
    <mergeCell ref="AU13:AW13"/>
    <mergeCell ref="AR12:AT12"/>
    <mergeCell ref="T15:Y15"/>
    <mergeCell ref="D13:F13"/>
    <mergeCell ref="G13:I13"/>
    <mergeCell ref="J13:M13"/>
    <mergeCell ref="N13:S13"/>
    <mergeCell ref="T13:Y13"/>
    <mergeCell ref="A28:AZ28"/>
    <mergeCell ref="Y20:AZ21"/>
    <mergeCell ref="A22:X22"/>
    <mergeCell ref="H21:I21"/>
    <mergeCell ref="A21:G21"/>
    <mergeCell ref="Y22:AZ26"/>
    <mergeCell ref="A20:G20"/>
    <mergeCell ref="H20:I20"/>
    <mergeCell ref="N15:S15"/>
    <mergeCell ref="Z16:AB16"/>
    <mergeCell ref="AL16:AQ16"/>
    <mergeCell ref="AR16:AT16"/>
    <mergeCell ref="AU16:AW16"/>
    <mergeCell ref="AF16:AH16"/>
    <mergeCell ref="AI16:AK16"/>
    <mergeCell ref="D16:F16"/>
    <mergeCell ref="A23:G26"/>
    <mergeCell ref="I23:X26"/>
    <mergeCell ref="G16:I16"/>
    <mergeCell ref="A1:AT1"/>
    <mergeCell ref="AU1:AZ2"/>
    <mergeCell ref="A15:C15"/>
    <mergeCell ref="D15:F15"/>
    <mergeCell ref="AU15:AW15"/>
    <mergeCell ref="AX15:AZ15"/>
    <mergeCell ref="AL15:AQ15"/>
    <mergeCell ref="AR15:AT15"/>
    <mergeCell ref="AC15:AE15"/>
    <mergeCell ref="A12:C12"/>
    <mergeCell ref="D12:F12"/>
    <mergeCell ref="A2:AT2"/>
    <mergeCell ref="A11:C11"/>
    <mergeCell ref="D11:F11"/>
    <mergeCell ref="Z12:AB12"/>
    <mergeCell ref="AC12:AE12"/>
    <mergeCell ref="M5:T5"/>
    <mergeCell ref="U5:AB5"/>
    <mergeCell ref="AC5:AJ5"/>
    <mergeCell ref="A13:C13"/>
    <mergeCell ref="Z13:AB13"/>
    <mergeCell ref="AC13:AE13"/>
    <mergeCell ref="AF13:AH13"/>
    <mergeCell ref="AI13:AK13"/>
    <mergeCell ref="Y27:AF27"/>
    <mergeCell ref="O21:X21"/>
    <mergeCell ref="J20:X20"/>
    <mergeCell ref="Y18:AZ18"/>
    <mergeCell ref="A19:H19"/>
    <mergeCell ref="I19:X19"/>
    <mergeCell ref="AX17:AZ17"/>
    <mergeCell ref="A17:AW17"/>
    <mergeCell ref="A27:G27"/>
    <mergeCell ref="I27:X27"/>
    <mergeCell ref="J21:N21"/>
    <mergeCell ref="A36:AZ36"/>
    <mergeCell ref="A33:AZ33"/>
    <mergeCell ref="A30:AZ30"/>
    <mergeCell ref="A32:AZ32"/>
    <mergeCell ref="A31:AZ31"/>
    <mergeCell ref="A37:AZ37"/>
    <mergeCell ref="A51:AZ51"/>
    <mergeCell ref="A40:AZ40"/>
    <mergeCell ref="A41:AZ41"/>
    <mergeCell ref="A38:AZ38"/>
    <mergeCell ref="A39:AZ39"/>
    <mergeCell ref="A34:AZ34"/>
    <mergeCell ref="A60:AZ60"/>
    <mergeCell ref="A56:AZ56"/>
    <mergeCell ref="AC11:AE11"/>
    <mergeCell ref="AF11:AH11"/>
    <mergeCell ref="AI11:AK11"/>
    <mergeCell ref="AL11:AQ11"/>
    <mergeCell ref="AR11:AT11"/>
    <mergeCell ref="Y19:AH19"/>
    <mergeCell ref="AI19:AZ19"/>
    <mergeCell ref="AX13:AZ13"/>
    <mergeCell ref="A55:AZ55"/>
    <mergeCell ref="A46:AZ46"/>
    <mergeCell ref="A47:AZ47"/>
    <mergeCell ref="A48:AZ48"/>
    <mergeCell ref="A49:AZ49"/>
    <mergeCell ref="A42:AZ42"/>
    <mergeCell ref="A43:AZ43"/>
    <mergeCell ref="A44:AZ44"/>
    <mergeCell ref="A45:AZ45"/>
    <mergeCell ref="A50:AZ50"/>
    <mergeCell ref="A52:AZ52"/>
    <mergeCell ref="A53:AZ53"/>
    <mergeCell ref="A54:AZ54"/>
    <mergeCell ref="A35:AZ35"/>
  </mergeCells>
  <phoneticPr fontId="3" type="noConversion"/>
  <pageMargins left="0.25" right="0.22" top="0.49" bottom="0.27" header="0.24" footer="0.24"/>
  <pageSetup paperSize="9" orientation="landscape" r:id="rId1"/>
  <rowBreaks count="1" manualBreakCount="1">
    <brk id="63" max="51" man="1"/>
  </rowBreaks>
  <ignoredErrors>
    <ignoredError sqref="AG15:AH15 AG14:AH14 AG13:AH13 AG12:AH12 AG11:AH11 AG10:AH10 AG16:AH16 AF15 AF16 AF10 AF11 AF12 AF13 AF14 AY9:AZ9 A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sizeWithCells="1">
                  <from>
                    <xdr:col>20</xdr:col>
                    <xdr:colOff>9525</xdr:colOff>
                    <xdr:row>4</xdr:row>
                    <xdr:rowOff>38100</xdr:rowOff>
                  </from>
                  <to>
                    <xdr:col>20</xdr:col>
                    <xdr:colOff>180975</xdr:colOff>
                    <xdr:row>4</xdr:row>
                    <xdr:rowOff>295275</xdr:rowOff>
                  </to>
                </anchor>
              </controlPr>
            </control>
          </mc:Choice>
        </mc:AlternateContent>
        <mc:AlternateContent xmlns:mc="http://schemas.openxmlformats.org/markup-compatibility/2006">
          <mc:Choice Requires="x14">
            <control shapeId="3073" r:id="rId5" name="Check Box 1">
              <controlPr defaultSize="0" autoFill="0" autoLine="0" autoPict="0">
                <anchor moveWithCells="1" sizeWithCells="1">
                  <from>
                    <xdr:col>20</xdr:col>
                    <xdr:colOff>9525</xdr:colOff>
                    <xdr:row>5</xdr:row>
                    <xdr:rowOff>38100</xdr:rowOff>
                  </from>
                  <to>
                    <xdr:col>20</xdr:col>
                    <xdr:colOff>180975</xdr:colOff>
                    <xdr:row>5</xdr:row>
                    <xdr:rowOff>295275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sizeWithCells="1">
                  <from>
                    <xdr:col>28</xdr:col>
                    <xdr:colOff>9525</xdr:colOff>
                    <xdr:row>5</xdr:row>
                    <xdr:rowOff>38100</xdr:rowOff>
                  </from>
                  <to>
                    <xdr:col>28</xdr:col>
                    <xdr:colOff>180975</xdr:colOff>
                    <xdr:row>5</xdr:row>
                    <xdr:rowOff>295275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sizeWithCells="1">
                  <from>
                    <xdr:col>36</xdr:col>
                    <xdr:colOff>9525</xdr:colOff>
                    <xdr:row>5</xdr:row>
                    <xdr:rowOff>38100</xdr:rowOff>
                  </from>
                  <to>
                    <xdr:col>36</xdr:col>
                    <xdr:colOff>180975</xdr:colOff>
                    <xdr:row>5</xdr:row>
                    <xdr:rowOff>295275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sizeWithCells="1">
                  <from>
                    <xdr:col>28</xdr:col>
                    <xdr:colOff>9525</xdr:colOff>
                    <xdr:row>4</xdr:row>
                    <xdr:rowOff>38100</xdr:rowOff>
                  </from>
                  <to>
                    <xdr:col>28</xdr:col>
                    <xdr:colOff>180975</xdr:colOff>
                    <xdr:row>4</xdr:row>
                    <xdr:rowOff>295275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sizeWithCells="1">
                  <from>
                    <xdr:col>36</xdr:col>
                    <xdr:colOff>9525</xdr:colOff>
                    <xdr:row>4</xdr:row>
                    <xdr:rowOff>38100</xdr:rowOff>
                  </from>
                  <to>
                    <xdr:col>36</xdr:col>
                    <xdr:colOff>180975</xdr:colOff>
                    <xdr:row>4</xdr:row>
                    <xdr:rowOff>295275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sizeWithCells="1">
                  <from>
                    <xdr:col>44</xdr:col>
                    <xdr:colOff>9525</xdr:colOff>
                    <xdr:row>4</xdr:row>
                    <xdr:rowOff>38100</xdr:rowOff>
                  </from>
                  <to>
                    <xdr:col>44</xdr:col>
                    <xdr:colOff>180975</xdr:colOff>
                    <xdr:row>4</xdr:row>
                    <xdr:rowOff>295275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sizeWithCells="1">
                  <from>
                    <xdr:col>0</xdr:col>
                    <xdr:colOff>0</xdr:colOff>
                    <xdr:row>19</xdr:row>
                    <xdr:rowOff>38100</xdr:rowOff>
                  </from>
                  <to>
                    <xdr:col>0</xdr:col>
                    <xdr:colOff>171450</xdr:colOff>
                    <xdr:row>19</xdr:row>
                    <xdr:rowOff>228600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sizeWithCells="1">
                  <from>
                    <xdr:col>0</xdr:col>
                    <xdr:colOff>0</xdr:colOff>
                    <xdr:row>18</xdr:row>
                    <xdr:rowOff>38100</xdr:rowOff>
                  </from>
                  <to>
                    <xdr:col>0</xdr:col>
                    <xdr:colOff>171450</xdr:colOff>
                    <xdr:row>18</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CD590C8-97BF-4537-8BAF-2ADB574777B6}">
          <x14:formula1>
            <xm:f>Auswahlen!$P$1:$P$12</xm:f>
          </x14:formula1>
          <xm:sqref>J9:M16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DCAE2-98E1-47AB-B820-1A435010B393}">
  <dimension ref="A1:AZ45"/>
  <sheetViews>
    <sheetView showGridLines="0" showZeros="0" showOutlineSymbols="0" view="pageLayout" zoomScale="85" zoomScaleNormal="100" zoomScaleSheetLayoutView="100" zoomScalePageLayoutView="85" workbookViewId="0">
      <selection activeCell="B12" sqref="B12:C12"/>
    </sheetView>
  </sheetViews>
  <sheetFormatPr baseColWidth="10" defaultRowHeight="12.75"/>
  <cols>
    <col min="1" max="1" width="4.7109375" style="33" customWidth="1"/>
    <col min="2" max="2" width="8.7109375" style="33" customWidth="1"/>
    <col min="3" max="3" width="15.7109375" style="33" customWidth="1"/>
    <col min="4" max="4" width="12.7109375" style="33" customWidth="1"/>
    <col min="5" max="5" width="10.7109375" style="33" customWidth="1"/>
    <col min="6" max="6" width="11.7109375" style="34" customWidth="1"/>
    <col min="7" max="7" width="5.7109375" style="33" customWidth="1"/>
    <col min="8" max="8" width="22.7109375" style="33" customWidth="1"/>
    <col min="9" max="16384" width="11.42578125" style="33"/>
  </cols>
  <sheetData>
    <row r="1" spans="1:9" s="43" customFormat="1" ht="60" customHeight="1">
      <c r="A1" s="257" t="s">
        <v>143</v>
      </c>
      <c r="B1" s="258"/>
      <c r="C1" s="258"/>
      <c r="D1" s="258"/>
      <c r="E1" s="258"/>
      <c r="F1" s="258"/>
      <c r="G1" s="69"/>
      <c r="H1" s="68"/>
    </row>
    <row r="2" spans="1:9" ht="20.100000000000001" customHeight="1">
      <c r="A2" s="67"/>
      <c r="B2" s="65"/>
      <c r="C2" s="65"/>
      <c r="D2" s="65"/>
      <c r="E2" s="65"/>
      <c r="F2" s="66"/>
      <c r="G2" s="65"/>
      <c r="H2" s="64"/>
    </row>
    <row r="3" spans="1:9" s="43" customFormat="1" ht="20.100000000000001" customHeight="1">
      <c r="A3" s="61" t="s">
        <v>142</v>
      </c>
      <c r="C3" s="260">
        <f>Abrechnungsformular!B9</f>
        <v>0</v>
      </c>
      <c r="D3" s="260"/>
      <c r="E3" s="260"/>
      <c r="F3" s="260"/>
      <c r="G3" s="43" t="s">
        <v>141</v>
      </c>
      <c r="H3" s="70">
        <f>Abrechnungsformular!B11</f>
        <v>0</v>
      </c>
    </row>
    <row r="4" spans="1:9" s="43" customFormat="1" ht="20.100000000000001" customHeight="1">
      <c r="A4" s="61"/>
      <c r="C4" s="259" t="s">
        <v>140</v>
      </c>
      <c r="D4" s="259"/>
      <c r="E4" s="259"/>
      <c r="F4" s="259"/>
      <c r="G4" s="63"/>
      <c r="H4" s="62" t="s">
        <v>139</v>
      </c>
    </row>
    <row r="5" spans="1:9" s="43" customFormat="1" ht="20.100000000000001" customHeight="1">
      <c r="A5" s="61" t="s">
        <v>138</v>
      </c>
      <c r="B5" s="60"/>
      <c r="C5" s="58" t="s">
        <v>137</v>
      </c>
      <c r="D5" s="59">
        <f>Abrechnungsformular!B12</f>
        <v>0</v>
      </c>
      <c r="E5" s="58" t="s">
        <v>136</v>
      </c>
      <c r="F5" s="57">
        <f>Abrechnungsformular!B13</f>
        <v>0</v>
      </c>
      <c r="G5" s="56" t="s">
        <v>135</v>
      </c>
      <c r="H5" s="55">
        <f>Abrechnungsformular!B15</f>
        <v>0</v>
      </c>
      <c r="I5" s="54"/>
    </row>
    <row r="6" spans="1:9" s="43" customFormat="1" ht="20.100000000000001" customHeight="1">
      <c r="A6" s="53"/>
      <c r="F6" s="51"/>
      <c r="H6" s="52" t="s">
        <v>130</v>
      </c>
    </row>
    <row r="7" spans="1:9" s="43" customFormat="1" ht="20.100000000000001" customHeight="1">
      <c r="A7" s="265" t="s">
        <v>134</v>
      </c>
      <c r="B7" s="266"/>
      <c r="C7" s="266"/>
      <c r="D7" s="264">
        <f>Abrechnungsformular!B16</f>
        <v>1</v>
      </c>
      <c r="E7" s="264"/>
      <c r="F7" s="264"/>
      <c r="H7" s="50"/>
    </row>
    <row r="8" spans="1:9" ht="9.75" customHeight="1">
      <c r="A8" s="49"/>
      <c r="H8" s="48" t="s">
        <v>148</v>
      </c>
    </row>
    <row r="9" spans="1:9" ht="30" customHeight="1">
      <c r="A9" s="47" t="s">
        <v>133</v>
      </c>
      <c r="B9" s="254" t="s">
        <v>132</v>
      </c>
      <c r="C9" s="254"/>
      <c r="D9" s="254" t="s">
        <v>131</v>
      </c>
      <c r="E9" s="254"/>
      <c r="F9" s="47" t="s">
        <v>130</v>
      </c>
      <c r="G9" s="254" t="s">
        <v>129</v>
      </c>
      <c r="H9" s="254"/>
    </row>
    <row r="10" spans="1:9" s="43" customFormat="1" ht="23.1" customHeight="1">
      <c r="A10" s="46">
        <v>1</v>
      </c>
      <c r="B10" s="261"/>
      <c r="C10" s="262"/>
      <c r="D10" s="263"/>
      <c r="E10" s="263"/>
      <c r="F10" s="72"/>
      <c r="G10" s="255"/>
      <c r="H10" s="256"/>
    </row>
    <row r="11" spans="1:9" s="43" customFormat="1" ht="23.1" customHeight="1">
      <c r="A11" s="45">
        <f t="shared" ref="A11:A34" si="0">A10+1</f>
        <v>2</v>
      </c>
      <c r="B11" s="240"/>
      <c r="C11" s="241"/>
      <c r="D11" s="246"/>
      <c r="E11" s="246"/>
      <c r="F11" s="73"/>
      <c r="G11" s="242"/>
      <c r="H11" s="243"/>
    </row>
    <row r="12" spans="1:9" s="43" customFormat="1" ht="23.1" customHeight="1">
      <c r="A12" s="45">
        <f t="shared" si="0"/>
        <v>3</v>
      </c>
      <c r="B12" s="240"/>
      <c r="C12" s="241"/>
      <c r="D12" s="246"/>
      <c r="E12" s="246"/>
      <c r="F12" s="73"/>
      <c r="G12" s="242"/>
      <c r="H12" s="243"/>
    </row>
    <row r="13" spans="1:9" s="43" customFormat="1" ht="23.1" customHeight="1">
      <c r="A13" s="45">
        <f t="shared" si="0"/>
        <v>4</v>
      </c>
      <c r="B13" s="240"/>
      <c r="C13" s="241"/>
      <c r="D13" s="246"/>
      <c r="E13" s="246"/>
      <c r="F13" s="73"/>
      <c r="G13" s="242"/>
      <c r="H13" s="243"/>
    </row>
    <row r="14" spans="1:9" s="43" customFormat="1" ht="23.1" customHeight="1">
      <c r="A14" s="45">
        <f t="shared" si="0"/>
        <v>5</v>
      </c>
      <c r="B14" s="240"/>
      <c r="C14" s="241"/>
      <c r="D14" s="246"/>
      <c r="E14" s="246"/>
      <c r="F14" s="73"/>
      <c r="G14" s="242"/>
      <c r="H14" s="243"/>
    </row>
    <row r="15" spans="1:9" s="43" customFormat="1" ht="23.1" customHeight="1">
      <c r="A15" s="45">
        <f t="shared" si="0"/>
        <v>6</v>
      </c>
      <c r="B15" s="240"/>
      <c r="C15" s="241"/>
      <c r="D15" s="246"/>
      <c r="E15" s="246"/>
      <c r="F15" s="73"/>
      <c r="G15" s="242"/>
      <c r="H15" s="243"/>
    </row>
    <row r="16" spans="1:9" s="43" customFormat="1" ht="23.1" customHeight="1">
      <c r="A16" s="45">
        <f t="shared" si="0"/>
        <v>7</v>
      </c>
      <c r="B16" s="240"/>
      <c r="C16" s="241"/>
      <c r="D16" s="246"/>
      <c r="E16" s="246"/>
      <c r="F16" s="73"/>
      <c r="G16" s="242"/>
      <c r="H16" s="243"/>
    </row>
    <row r="17" spans="1:8" s="43" customFormat="1" ht="23.1" customHeight="1">
      <c r="A17" s="45">
        <f t="shared" si="0"/>
        <v>8</v>
      </c>
      <c r="B17" s="240"/>
      <c r="C17" s="241"/>
      <c r="D17" s="246"/>
      <c r="E17" s="246"/>
      <c r="F17" s="73"/>
      <c r="G17" s="242"/>
      <c r="H17" s="243"/>
    </row>
    <row r="18" spans="1:8" s="43" customFormat="1" ht="23.1" customHeight="1">
      <c r="A18" s="45">
        <f t="shared" si="0"/>
        <v>9</v>
      </c>
      <c r="B18" s="240"/>
      <c r="C18" s="241"/>
      <c r="D18" s="246"/>
      <c r="E18" s="246"/>
      <c r="F18" s="73"/>
      <c r="G18" s="242"/>
      <c r="H18" s="243"/>
    </row>
    <row r="19" spans="1:8" s="43" customFormat="1" ht="23.1" customHeight="1">
      <c r="A19" s="45">
        <f t="shared" si="0"/>
        <v>10</v>
      </c>
      <c r="B19" s="240"/>
      <c r="C19" s="241"/>
      <c r="D19" s="246"/>
      <c r="E19" s="246"/>
      <c r="F19" s="73"/>
      <c r="G19" s="242"/>
      <c r="H19" s="243"/>
    </row>
    <row r="20" spans="1:8" s="43" customFormat="1" ht="23.1" customHeight="1">
      <c r="A20" s="45">
        <f t="shared" si="0"/>
        <v>11</v>
      </c>
      <c r="B20" s="240"/>
      <c r="C20" s="241"/>
      <c r="D20" s="246"/>
      <c r="E20" s="246"/>
      <c r="F20" s="73"/>
      <c r="G20" s="242"/>
      <c r="H20" s="243"/>
    </row>
    <row r="21" spans="1:8" s="43" customFormat="1" ht="23.1" customHeight="1">
      <c r="A21" s="45">
        <f t="shared" si="0"/>
        <v>12</v>
      </c>
      <c r="B21" s="240"/>
      <c r="C21" s="241"/>
      <c r="D21" s="246"/>
      <c r="E21" s="246"/>
      <c r="F21" s="73"/>
      <c r="G21" s="242"/>
      <c r="H21" s="243"/>
    </row>
    <row r="22" spans="1:8" s="43" customFormat="1" ht="23.1" customHeight="1">
      <c r="A22" s="45">
        <f t="shared" si="0"/>
        <v>13</v>
      </c>
      <c r="B22" s="240"/>
      <c r="C22" s="241"/>
      <c r="D22" s="246"/>
      <c r="E22" s="246"/>
      <c r="F22" s="73"/>
      <c r="G22" s="242"/>
      <c r="H22" s="243"/>
    </row>
    <row r="23" spans="1:8" s="43" customFormat="1" ht="23.1" customHeight="1">
      <c r="A23" s="45">
        <f t="shared" si="0"/>
        <v>14</v>
      </c>
      <c r="B23" s="240"/>
      <c r="C23" s="241"/>
      <c r="D23" s="246"/>
      <c r="E23" s="246"/>
      <c r="F23" s="73"/>
      <c r="G23" s="242"/>
      <c r="H23" s="243"/>
    </row>
    <row r="24" spans="1:8" s="43" customFormat="1" ht="23.1" customHeight="1">
      <c r="A24" s="45">
        <f t="shared" si="0"/>
        <v>15</v>
      </c>
      <c r="B24" s="240"/>
      <c r="C24" s="241"/>
      <c r="D24" s="246"/>
      <c r="E24" s="246"/>
      <c r="F24" s="73"/>
      <c r="G24" s="242"/>
      <c r="H24" s="243"/>
    </row>
    <row r="25" spans="1:8" s="43" customFormat="1" ht="23.1" customHeight="1">
      <c r="A25" s="45">
        <f t="shared" si="0"/>
        <v>16</v>
      </c>
      <c r="B25" s="240"/>
      <c r="C25" s="241"/>
      <c r="D25" s="246"/>
      <c r="E25" s="246"/>
      <c r="F25" s="73"/>
      <c r="G25" s="242"/>
      <c r="H25" s="243"/>
    </row>
    <row r="26" spans="1:8" s="43" customFormat="1" ht="23.1" customHeight="1">
      <c r="A26" s="45">
        <f t="shared" si="0"/>
        <v>17</v>
      </c>
      <c r="B26" s="240"/>
      <c r="C26" s="241"/>
      <c r="D26" s="246"/>
      <c r="E26" s="246"/>
      <c r="F26" s="73"/>
      <c r="G26" s="242"/>
      <c r="H26" s="243"/>
    </row>
    <row r="27" spans="1:8" s="43" customFormat="1" ht="23.1" customHeight="1">
      <c r="A27" s="45">
        <f t="shared" si="0"/>
        <v>18</v>
      </c>
      <c r="B27" s="240"/>
      <c r="C27" s="241"/>
      <c r="D27" s="246"/>
      <c r="E27" s="246"/>
      <c r="F27" s="73"/>
      <c r="G27" s="242"/>
      <c r="H27" s="243"/>
    </row>
    <row r="28" spans="1:8" s="43" customFormat="1" ht="23.1" customHeight="1">
      <c r="A28" s="45">
        <f t="shared" si="0"/>
        <v>19</v>
      </c>
      <c r="B28" s="240"/>
      <c r="C28" s="241"/>
      <c r="D28" s="246"/>
      <c r="E28" s="246"/>
      <c r="F28" s="73"/>
      <c r="G28" s="242"/>
      <c r="H28" s="243"/>
    </row>
    <row r="29" spans="1:8" s="43" customFormat="1" ht="23.1" customHeight="1">
      <c r="A29" s="45">
        <f t="shared" si="0"/>
        <v>20</v>
      </c>
      <c r="B29" s="240"/>
      <c r="C29" s="241"/>
      <c r="D29" s="246"/>
      <c r="E29" s="246"/>
      <c r="F29" s="73"/>
      <c r="G29" s="242"/>
      <c r="H29" s="243"/>
    </row>
    <row r="30" spans="1:8" s="43" customFormat="1" ht="23.1" customHeight="1">
      <c r="A30" s="45">
        <f t="shared" si="0"/>
        <v>21</v>
      </c>
      <c r="B30" s="240"/>
      <c r="C30" s="241"/>
      <c r="D30" s="246"/>
      <c r="E30" s="246"/>
      <c r="F30" s="73"/>
      <c r="G30" s="242"/>
      <c r="H30" s="243"/>
    </row>
    <row r="31" spans="1:8" s="43" customFormat="1" ht="23.1" customHeight="1">
      <c r="A31" s="45">
        <f t="shared" si="0"/>
        <v>22</v>
      </c>
      <c r="B31" s="240"/>
      <c r="C31" s="241"/>
      <c r="D31" s="246"/>
      <c r="E31" s="246"/>
      <c r="F31" s="73"/>
      <c r="G31" s="242"/>
      <c r="H31" s="243"/>
    </row>
    <row r="32" spans="1:8" s="43" customFormat="1" ht="23.1" customHeight="1">
      <c r="A32" s="45">
        <f t="shared" si="0"/>
        <v>23</v>
      </c>
      <c r="B32" s="240"/>
      <c r="C32" s="241"/>
      <c r="D32" s="246"/>
      <c r="E32" s="246"/>
      <c r="F32" s="73"/>
      <c r="G32" s="242"/>
      <c r="H32" s="243"/>
    </row>
    <row r="33" spans="1:52" s="43" customFormat="1" ht="23.1" customHeight="1">
      <c r="A33" s="45">
        <f t="shared" si="0"/>
        <v>24</v>
      </c>
      <c r="B33" s="240"/>
      <c r="C33" s="241"/>
      <c r="D33" s="246"/>
      <c r="E33" s="246"/>
      <c r="F33" s="73"/>
      <c r="G33" s="242"/>
      <c r="H33" s="243"/>
    </row>
    <row r="34" spans="1:52" s="43" customFormat="1" ht="23.1" customHeight="1">
      <c r="A34" s="44">
        <f t="shared" si="0"/>
        <v>25</v>
      </c>
      <c r="B34" s="244"/>
      <c r="C34" s="245"/>
      <c r="D34" s="244"/>
      <c r="E34" s="245"/>
      <c r="F34" s="74"/>
      <c r="G34" s="252"/>
      <c r="H34" s="253"/>
    </row>
    <row r="35" spans="1:52">
      <c r="A35" s="42"/>
      <c r="F35" s="251" t="s">
        <v>128</v>
      </c>
      <c r="G35" s="251"/>
      <c r="H35" s="251"/>
    </row>
    <row r="36" spans="1:52" ht="15">
      <c r="A36" s="41" t="s">
        <v>127</v>
      </c>
    </row>
    <row r="38" spans="1:52" ht="13.5" thickBot="1"/>
    <row r="39" spans="1:52" ht="65.25" customHeight="1" thickTop="1" thickBot="1">
      <c r="A39" s="247" t="s">
        <v>32</v>
      </c>
      <c r="B39" s="248"/>
      <c r="C39" s="248"/>
      <c r="D39" s="248"/>
      <c r="E39" s="248"/>
      <c r="F39" s="248"/>
      <c r="G39" s="248"/>
      <c r="H39" s="249"/>
      <c r="I39" s="37"/>
      <c r="J39" s="37"/>
      <c r="K39" s="37"/>
      <c r="L39" s="37"/>
      <c r="M39" s="37"/>
      <c r="N39" s="37"/>
      <c r="O39" s="37"/>
      <c r="P39" s="37"/>
      <c r="Q39" s="37"/>
      <c r="R39" s="37"/>
      <c r="S39" s="37"/>
      <c r="T39" s="37"/>
      <c r="U39" s="37"/>
      <c r="V39" s="37"/>
      <c r="W39" s="37"/>
      <c r="X39" s="37"/>
      <c r="Y39" s="37"/>
      <c r="Z39" s="37"/>
      <c r="AA39" s="37"/>
      <c r="AB39" s="37"/>
      <c r="AC39" s="37"/>
    </row>
    <row r="40" spans="1:52" ht="13.5" thickTop="1">
      <c r="A40" s="40"/>
      <c r="F40" s="33"/>
      <c r="AF40" s="37"/>
      <c r="AG40" s="37"/>
      <c r="AH40" s="37"/>
      <c r="AI40" s="37"/>
      <c r="AJ40" s="37"/>
      <c r="AK40" s="37"/>
      <c r="AL40" s="37"/>
      <c r="AM40" s="37"/>
      <c r="AN40" s="37"/>
      <c r="AO40" s="37"/>
      <c r="AP40" s="37"/>
      <c r="AQ40" s="37"/>
      <c r="AR40" s="37"/>
      <c r="AS40" s="37"/>
      <c r="AT40" s="37"/>
      <c r="AU40" s="37"/>
      <c r="AV40" s="37"/>
      <c r="AW40" s="37"/>
      <c r="AX40" s="37"/>
      <c r="AY40" s="37"/>
      <c r="AZ40" s="37"/>
    </row>
    <row r="41" spans="1:52">
      <c r="A41" s="40"/>
      <c r="F41" s="33"/>
      <c r="AF41" s="37"/>
      <c r="AG41" s="37"/>
      <c r="AH41" s="37"/>
      <c r="AI41" s="37"/>
      <c r="AJ41" s="37"/>
      <c r="AK41" s="37"/>
      <c r="AL41" s="37"/>
      <c r="AM41" s="37"/>
      <c r="AN41" s="37"/>
      <c r="AO41" s="37"/>
      <c r="AP41" s="37"/>
      <c r="AQ41" s="37"/>
      <c r="AR41" s="37"/>
      <c r="AS41" s="37"/>
      <c r="AT41" s="37"/>
      <c r="AU41" s="37"/>
      <c r="AV41" s="37"/>
      <c r="AW41" s="37"/>
      <c r="AX41" s="37"/>
      <c r="AY41" s="37"/>
      <c r="AZ41" s="37"/>
    </row>
    <row r="42" spans="1:52" ht="15">
      <c r="A42" s="39" t="s">
        <v>31</v>
      </c>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7"/>
      <c r="AG42" s="37"/>
      <c r="AH42" s="37"/>
      <c r="AI42" s="37"/>
      <c r="AJ42" s="37"/>
      <c r="AK42" s="37"/>
      <c r="AL42" s="37"/>
      <c r="AM42" s="37"/>
      <c r="AN42" s="37"/>
      <c r="AO42" s="37"/>
      <c r="AP42" s="37"/>
      <c r="AQ42" s="37"/>
      <c r="AR42" s="37"/>
      <c r="AS42" s="37"/>
      <c r="AT42" s="37"/>
      <c r="AU42" s="37"/>
      <c r="AV42" s="37"/>
      <c r="AW42" s="37"/>
      <c r="AX42" s="37"/>
      <c r="AY42" s="37"/>
      <c r="AZ42" s="37"/>
    </row>
    <row r="43" spans="1:52">
      <c r="A43" s="35"/>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7"/>
      <c r="AG43" s="37"/>
      <c r="AH43" s="37"/>
      <c r="AI43" s="37"/>
      <c r="AJ43" s="37"/>
      <c r="AK43" s="37"/>
      <c r="AL43" s="37"/>
      <c r="AM43" s="37"/>
      <c r="AN43" s="37"/>
      <c r="AO43" s="37"/>
      <c r="AP43" s="37"/>
      <c r="AQ43" s="37"/>
      <c r="AR43" s="37"/>
      <c r="AS43" s="37"/>
      <c r="AT43" s="37"/>
      <c r="AU43" s="37"/>
      <c r="AV43" s="37"/>
      <c r="AW43" s="37"/>
      <c r="AX43" s="37"/>
      <c r="AY43" s="37"/>
      <c r="AZ43" s="37"/>
    </row>
    <row r="44" spans="1:52" ht="245.25" customHeight="1">
      <c r="A44" s="250" t="s">
        <v>149</v>
      </c>
      <c r="B44" s="250"/>
      <c r="C44" s="250"/>
      <c r="D44" s="250"/>
      <c r="E44" s="250"/>
      <c r="F44" s="250"/>
      <c r="G44" s="250"/>
      <c r="H44" s="250"/>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row>
    <row r="45" spans="1:52" ht="240.75" customHeight="1">
      <c r="A45" s="239" t="s">
        <v>126</v>
      </c>
      <c r="B45" s="239"/>
      <c r="C45" s="239"/>
      <c r="D45" s="239"/>
      <c r="E45" s="239"/>
      <c r="F45" s="239"/>
      <c r="G45" s="239"/>
      <c r="H45" s="239"/>
    </row>
  </sheetData>
  <sheetProtection algorithmName="SHA-512" hashValue="7EZoHpy9utiiOh2oZveRNRzHV/7fEFso1Zh6GC30VKlq9qJ7KRB2Ty0V2fjZzxWNb1IRGkvUrBgfWFsM6YQnvQ==" saltValue="wKe+cVtVdZWO40dEvkPPCQ==" spinCount="100000" sheet="1" selectLockedCells="1"/>
  <mergeCells count="87">
    <mergeCell ref="A1:F1"/>
    <mergeCell ref="B13:C13"/>
    <mergeCell ref="B14:C14"/>
    <mergeCell ref="B15:C15"/>
    <mergeCell ref="C4:F4"/>
    <mergeCell ref="D13:E13"/>
    <mergeCell ref="D14:E14"/>
    <mergeCell ref="D15:E15"/>
    <mergeCell ref="C3:F3"/>
    <mergeCell ref="B10:C10"/>
    <mergeCell ref="D10:E10"/>
    <mergeCell ref="B9:C9"/>
    <mergeCell ref="D9:E9"/>
    <mergeCell ref="D7:F7"/>
    <mergeCell ref="A7:C7"/>
    <mergeCell ref="B12:C12"/>
    <mergeCell ref="D12:E12"/>
    <mergeCell ref="G12:H12"/>
    <mergeCell ref="B11:C11"/>
    <mergeCell ref="D11:E11"/>
    <mergeCell ref="G14:H14"/>
    <mergeCell ref="G16:H16"/>
    <mergeCell ref="G21:H21"/>
    <mergeCell ref="G11:H11"/>
    <mergeCell ref="G9:H9"/>
    <mergeCell ref="G10:H10"/>
    <mergeCell ref="G13:H13"/>
    <mergeCell ref="G15:H15"/>
    <mergeCell ref="G25:H25"/>
    <mergeCell ref="G26:H26"/>
    <mergeCell ref="G23:H23"/>
    <mergeCell ref="G24:H24"/>
    <mergeCell ref="B27:C27"/>
    <mergeCell ref="B24:C24"/>
    <mergeCell ref="D24:E24"/>
    <mergeCell ref="D21:E21"/>
    <mergeCell ref="B22:C22"/>
    <mergeCell ref="B23:C23"/>
    <mergeCell ref="G17:H17"/>
    <mergeCell ref="G18:H18"/>
    <mergeCell ref="G19:H19"/>
    <mergeCell ref="G20:H20"/>
    <mergeCell ref="G22:H22"/>
    <mergeCell ref="B21:C21"/>
    <mergeCell ref="D23:E23"/>
    <mergeCell ref="D22:E22"/>
    <mergeCell ref="B16:C16"/>
    <mergeCell ref="B17:C17"/>
    <mergeCell ref="B18:C18"/>
    <mergeCell ref="B19:C19"/>
    <mergeCell ref="B20:C20"/>
    <mergeCell ref="D16:E16"/>
    <mergeCell ref="D17:E17"/>
    <mergeCell ref="D18:E18"/>
    <mergeCell ref="D19:E19"/>
    <mergeCell ref="D20:E20"/>
    <mergeCell ref="D31:E31"/>
    <mergeCell ref="D27:E27"/>
    <mergeCell ref="D28:E28"/>
    <mergeCell ref="D29:E29"/>
    <mergeCell ref="D25:E25"/>
    <mergeCell ref="D26:E26"/>
    <mergeCell ref="D30:E30"/>
    <mergeCell ref="B31:C31"/>
    <mergeCell ref="B28:C28"/>
    <mergeCell ref="B29:C29"/>
    <mergeCell ref="B25:C25"/>
    <mergeCell ref="B26:C26"/>
    <mergeCell ref="B30:C30"/>
    <mergeCell ref="G31:H31"/>
    <mergeCell ref="G27:H27"/>
    <mergeCell ref="G28:H28"/>
    <mergeCell ref="G29:H29"/>
    <mergeCell ref="G30:H30"/>
    <mergeCell ref="A45:H45"/>
    <mergeCell ref="B32:C32"/>
    <mergeCell ref="B33:C33"/>
    <mergeCell ref="G32:H32"/>
    <mergeCell ref="G33:H33"/>
    <mergeCell ref="D34:E34"/>
    <mergeCell ref="D32:E32"/>
    <mergeCell ref="D33:E33"/>
    <mergeCell ref="A39:H39"/>
    <mergeCell ref="A44:H44"/>
    <mergeCell ref="F35:H35"/>
    <mergeCell ref="G34:H34"/>
    <mergeCell ref="B34:C34"/>
  </mergeCells>
  <pageMargins left="0.78740157480314965" right="0" top="0.39370078740157483" bottom="0"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D9DCE-9F48-4170-8C8E-3C2844A58660}">
  <dimension ref="A1:A27"/>
  <sheetViews>
    <sheetView workbookViewId="0">
      <selection activeCell="A4" sqref="A4"/>
    </sheetView>
  </sheetViews>
  <sheetFormatPr baseColWidth="10" defaultRowHeight="15"/>
  <cols>
    <col min="1" max="1" width="73.5703125" style="77" customWidth="1"/>
  </cols>
  <sheetData>
    <row r="1" spans="1:1" ht="18.75">
      <c r="A1" s="83" t="s">
        <v>164</v>
      </c>
    </row>
    <row r="3" spans="1:1">
      <c r="A3" s="85" t="s">
        <v>184</v>
      </c>
    </row>
    <row r="4" spans="1:1" ht="141" customHeight="1">
      <c r="A4" s="86" t="s">
        <v>185</v>
      </c>
    </row>
    <row r="6" spans="1:1">
      <c r="A6" s="85" t="s">
        <v>186</v>
      </c>
    </row>
    <row r="7" spans="1:1" ht="105">
      <c r="A7" s="86" t="s">
        <v>190</v>
      </c>
    </row>
    <row r="9" spans="1:1" ht="15.75">
      <c r="A9" s="84" t="s">
        <v>193</v>
      </c>
    </row>
    <row r="10" spans="1:1" ht="30">
      <c r="A10" s="77" t="s">
        <v>191</v>
      </c>
    </row>
    <row r="12" spans="1:1" ht="30">
      <c r="A12" s="77" t="s">
        <v>161</v>
      </c>
    </row>
    <row r="14" spans="1:1" ht="30">
      <c r="A14" s="77" t="s">
        <v>192</v>
      </c>
    </row>
    <row r="16" spans="1:1">
      <c r="A16" s="77" t="s">
        <v>162</v>
      </c>
    </row>
    <row r="17" spans="1:1" ht="45">
      <c r="A17" s="80" t="s">
        <v>163</v>
      </c>
    </row>
    <row r="20" spans="1:1" ht="15.75">
      <c r="A20" s="84" t="s">
        <v>194</v>
      </c>
    </row>
    <row r="21" spans="1:1" ht="45">
      <c r="A21" s="77" t="s">
        <v>158</v>
      </c>
    </row>
    <row r="23" spans="1:1" ht="15.75">
      <c r="A23" s="84" t="s">
        <v>152</v>
      </c>
    </row>
    <row r="24" spans="1:1" ht="45">
      <c r="A24" s="77" t="s">
        <v>157</v>
      </c>
    </row>
    <row r="26" spans="1:1" ht="15.75">
      <c r="A26" s="84" t="s">
        <v>156</v>
      </c>
    </row>
    <row r="27" spans="1:1" ht="45">
      <c r="A27" s="77" t="s">
        <v>195</v>
      </c>
    </row>
  </sheetData>
  <sheetProtection algorithmName="SHA-512" hashValue="i+Du1x5nF+MoBwt54VNN8zZdKgjJq4YZ7p0UTY6E0e4eamsfasujUiNOICaZbTUJD2ux0jEepI0ibUOmphOBmg==" saltValue="oeqqBTOzoBBLfvZKnqLCn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4338B-28EC-480E-88E4-87F70A88FDC4}">
  <dimension ref="A1:S27"/>
  <sheetViews>
    <sheetView workbookViewId="0">
      <selection activeCell="P1" sqref="P1"/>
    </sheetView>
  </sheetViews>
  <sheetFormatPr baseColWidth="10" defaultColWidth="11.42578125" defaultRowHeight="15"/>
  <cols>
    <col min="1" max="1" width="28.42578125" customWidth="1"/>
    <col min="16" max="16" width="40.5703125" bestFit="1" customWidth="1"/>
  </cols>
  <sheetData>
    <row r="1" spans="1:19" ht="15" customHeight="1">
      <c r="J1" t="s">
        <v>103</v>
      </c>
      <c r="M1" t="s">
        <v>104</v>
      </c>
      <c r="P1" t="s">
        <v>146</v>
      </c>
      <c r="S1" t="s">
        <v>144</v>
      </c>
    </row>
    <row r="2" spans="1:19">
      <c r="C2" t="s">
        <v>13</v>
      </c>
      <c r="F2" s="1" t="s">
        <v>25</v>
      </c>
      <c r="I2" s="1" t="s">
        <v>30</v>
      </c>
      <c r="J2">
        <v>0</v>
      </c>
      <c r="M2" t="s">
        <v>105</v>
      </c>
      <c r="N2">
        <v>0</v>
      </c>
      <c r="P2" t="s">
        <v>113</v>
      </c>
      <c r="S2">
        <v>0</v>
      </c>
    </row>
    <row r="3" spans="1:19">
      <c r="A3" s="1" t="s">
        <v>9</v>
      </c>
      <c r="C3" s="1">
        <v>0</v>
      </c>
      <c r="F3" t="s">
        <v>0</v>
      </c>
      <c r="I3">
        <v>1</v>
      </c>
      <c r="J3">
        <v>30</v>
      </c>
      <c r="M3" t="s">
        <v>106</v>
      </c>
      <c r="N3">
        <v>0.15</v>
      </c>
      <c r="P3" t="s">
        <v>114</v>
      </c>
      <c r="S3">
        <v>1</v>
      </c>
    </row>
    <row r="4" spans="1:19">
      <c r="A4" t="s">
        <v>8</v>
      </c>
      <c r="C4">
        <v>35</v>
      </c>
      <c r="F4" t="s">
        <v>24</v>
      </c>
      <c r="I4">
        <v>2</v>
      </c>
      <c r="J4">
        <v>30</v>
      </c>
      <c r="M4" t="s">
        <v>107</v>
      </c>
      <c r="N4">
        <v>0.3</v>
      </c>
      <c r="P4" t="s">
        <v>115</v>
      </c>
      <c r="S4">
        <v>2</v>
      </c>
    </row>
    <row r="5" spans="1:19">
      <c r="A5" t="s">
        <v>7</v>
      </c>
      <c r="C5">
        <v>70</v>
      </c>
      <c r="F5" t="s">
        <v>179</v>
      </c>
      <c r="I5">
        <v>3</v>
      </c>
      <c r="J5">
        <v>50</v>
      </c>
      <c r="M5" t="s">
        <v>108</v>
      </c>
      <c r="N5">
        <v>0.45</v>
      </c>
      <c r="P5" t="s">
        <v>116</v>
      </c>
      <c r="S5">
        <v>3</v>
      </c>
    </row>
    <row r="6" spans="1:19">
      <c r="A6" t="s">
        <v>14</v>
      </c>
      <c r="C6">
        <v>70</v>
      </c>
      <c r="I6">
        <v>4</v>
      </c>
      <c r="M6" t="s">
        <v>109</v>
      </c>
      <c r="N6">
        <v>0.6</v>
      </c>
      <c r="P6" t="s">
        <v>117</v>
      </c>
      <c r="S6">
        <v>4</v>
      </c>
    </row>
    <row r="7" spans="1:19">
      <c r="A7" t="s">
        <v>15</v>
      </c>
      <c r="C7">
        <v>140</v>
      </c>
      <c r="I7">
        <v>5</v>
      </c>
      <c r="M7" t="s">
        <v>110</v>
      </c>
      <c r="N7">
        <v>0.75</v>
      </c>
      <c r="S7">
        <v>5</v>
      </c>
    </row>
    <row r="8" spans="1:19">
      <c r="A8" t="s">
        <v>16</v>
      </c>
      <c r="C8">
        <v>70</v>
      </c>
      <c r="S8">
        <v>6</v>
      </c>
    </row>
    <row r="9" spans="1:19">
      <c r="A9" t="s">
        <v>17</v>
      </c>
      <c r="C9">
        <v>140</v>
      </c>
      <c r="S9">
        <v>7</v>
      </c>
    </row>
    <row r="10" spans="1:19">
      <c r="S10">
        <v>8</v>
      </c>
    </row>
    <row r="11" spans="1:19">
      <c r="S11">
        <v>9</v>
      </c>
    </row>
    <row r="12" spans="1:19">
      <c r="S12">
        <v>10</v>
      </c>
    </row>
    <row r="13" spans="1:19">
      <c r="S13">
        <v>11</v>
      </c>
    </row>
    <row r="14" spans="1:19">
      <c r="A14" s="1" t="s">
        <v>18</v>
      </c>
      <c r="S14">
        <v>12</v>
      </c>
    </row>
    <row r="15" spans="1:19">
      <c r="A15">
        <v>0.3</v>
      </c>
      <c r="C15" t="s">
        <v>19</v>
      </c>
      <c r="S15">
        <v>13</v>
      </c>
    </row>
    <row r="16" spans="1:19">
      <c r="S16">
        <v>14</v>
      </c>
    </row>
    <row r="17" spans="19:19">
      <c r="S17">
        <v>15</v>
      </c>
    </row>
    <row r="18" spans="19:19">
      <c r="S18">
        <v>16</v>
      </c>
    </row>
    <row r="19" spans="19:19">
      <c r="S19">
        <v>17</v>
      </c>
    </row>
    <row r="20" spans="19:19">
      <c r="S20">
        <v>18</v>
      </c>
    </row>
    <row r="21" spans="19:19">
      <c r="S21">
        <v>19</v>
      </c>
    </row>
    <row r="22" spans="19:19">
      <c r="S22">
        <v>20</v>
      </c>
    </row>
    <row r="23" spans="19:19">
      <c r="S23">
        <v>21</v>
      </c>
    </row>
    <row r="24" spans="19:19">
      <c r="S24">
        <v>22</v>
      </c>
    </row>
    <row r="25" spans="19:19">
      <c r="S25">
        <v>23</v>
      </c>
    </row>
    <row r="26" spans="19:19">
      <c r="S26">
        <v>24</v>
      </c>
    </row>
    <row r="27" spans="19:19">
      <c r="S27">
        <v>25</v>
      </c>
    </row>
  </sheetData>
  <phoneticPr fontId="3"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3041E9E671E74E8D06618A01D47985" ma:contentTypeVersion="11" ma:contentTypeDescription="Ein neues Dokument erstellen." ma:contentTypeScope="" ma:versionID="ec4013c656649783f7db35df0a25856a">
  <xsd:schema xmlns:xsd="http://www.w3.org/2001/XMLSchema" xmlns:xs="http://www.w3.org/2001/XMLSchema" xmlns:p="http://schemas.microsoft.com/office/2006/metadata/properties" xmlns:ns2="5a463d8e-1d16-4885-a521-3e933902758d" targetNamespace="http://schemas.microsoft.com/office/2006/metadata/properties" ma:root="true" ma:fieldsID="153ea09d2a3bf1bd08e0429ca7deeb8f" ns2:_="">
    <xsd:import namespace="5a463d8e-1d16-4885-a521-3e93390275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463d8e-1d16-4885-a521-3e9339027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98a24b49-f171-4933-9c64-967f76e0d3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463d8e-1d16-4885-a521-3e93390275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B0E872-33A3-4277-BD21-4923E94F06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463d8e-1d16-4885-a521-3e93390275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5AEA45-0A1D-41D1-ACD5-F028637B1388}">
  <ds:schemaRefs>
    <ds:schemaRef ds:uri="http://schemas.microsoft.com/office/infopath/2007/PartnerControls"/>
    <ds:schemaRef ds:uri="5a463d8e-1d16-4885-a521-3e933902758d"/>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422DB48B-7BAB-44A2-8242-0C2EA78817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Abrechnungsformular</vt:lpstr>
      <vt:lpstr>Tatsächliche Reisekosten</vt:lpstr>
      <vt:lpstr>Teilnehmerliste</vt:lpstr>
      <vt:lpstr>Hilfe und Infos</vt:lpstr>
      <vt:lpstr>Auswahlen</vt:lpstr>
      <vt:lpstr>Abrechnungsformular!Druckbereich</vt:lpstr>
      <vt:lpstr>'Tatsächliche Reisekosten'!Druckbereich</vt:lpstr>
      <vt:lpstr>Teilnehmerliste!Druckbereich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Baumgartner</dc:creator>
  <cp:keywords/>
  <dc:description/>
  <cp:lastModifiedBy>Stefan Glanz-Michaelis</cp:lastModifiedBy>
  <cp:revision/>
  <cp:lastPrinted>2025-05-08T21:01:20Z</cp:lastPrinted>
  <dcterms:created xsi:type="dcterms:W3CDTF">2011-03-28T06:44:22Z</dcterms:created>
  <dcterms:modified xsi:type="dcterms:W3CDTF">2025-05-09T09:22:19Z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0x010100C63041E9E671E74E8D06618A01D47985</vt:lpwstr>
  </property>
  <property fmtid="{D5CDD505-2E9C-101B-9397-08002B2CF9AE}" pid="3" name="MediaServiceImageTags">
    <vt:lpwstr/>
  </property>
</Properties>
</file>